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1_210_10\Desktop\Артему эл.энергия\"/>
    </mc:Choice>
  </mc:AlternateContent>
  <bookViews>
    <workbookView xWindow="0" yWindow="0" windowWidth="28200" windowHeight="11985" tabRatio="187" firstSheet="1" activeTab="1"/>
  </bookViews>
  <sheets>
    <sheet name="Протел" sheetId="1" state="hidden" r:id="rId1"/>
    <sheet name="Отчет" sheetId="4" r:id="rId2"/>
  </sheets>
  <externalReferences>
    <externalReference r:id="rId3"/>
  </externalReferences>
  <definedNames>
    <definedName name="_xlnm._FilterDatabase" localSheetId="1" hidden="1">Отчет!$A$6:$W$21</definedName>
    <definedName name="regionException_flag">[1]TEHSHEET!$E$2</definedName>
    <definedName name="_xlnm.Print_Area" localSheetId="1">Отчет!$A$1:$Y$21</definedName>
  </definedNames>
  <calcPr calcId="152511"/>
</workbook>
</file>

<file path=xl/calcChain.xml><?xml version="1.0" encoding="utf-8"?>
<calcChain xmlns="http://schemas.openxmlformats.org/spreadsheetml/2006/main">
  <c r="Q18" i="4" l="1"/>
  <c r="P18" i="4"/>
  <c r="O18" i="4"/>
  <c r="N18" i="4"/>
  <c r="M18" i="4"/>
  <c r="L18" i="4"/>
  <c r="J18" i="4"/>
  <c r="I18" i="4"/>
  <c r="H18" i="4"/>
  <c r="G18" i="4"/>
  <c r="F18" i="4"/>
  <c r="E18" i="4"/>
  <c r="Q17" i="4"/>
  <c r="Q16" i="4" s="1"/>
  <c r="P17" i="4"/>
  <c r="P16" i="4" s="1"/>
  <c r="O17" i="4"/>
  <c r="O16" i="4" s="1"/>
  <c r="N17" i="4"/>
  <c r="N16" i="4" s="1"/>
  <c r="M17" i="4"/>
  <c r="M16" i="4" s="1"/>
  <c r="L17" i="4"/>
  <c r="L16" i="4" s="1"/>
  <c r="J17" i="4"/>
  <c r="J16" i="4" s="1"/>
  <c r="I17" i="4"/>
  <c r="I16" i="4" s="1"/>
  <c r="H17" i="4"/>
  <c r="H16" i="4" s="1"/>
  <c r="G17" i="4"/>
  <c r="G16" i="4" s="1"/>
  <c r="F17" i="4"/>
  <c r="F16" i="4" s="1"/>
  <c r="E17" i="4"/>
  <c r="E16" i="4" s="1"/>
  <c r="R14" i="4"/>
  <c r="R9" i="4"/>
  <c r="R11" i="4"/>
  <c r="R21" i="4" l="1"/>
  <c r="R20" i="4"/>
  <c r="R19" i="4"/>
  <c r="R18" i="4"/>
  <c r="R13" i="4"/>
  <c r="R17" i="4" l="1"/>
  <c r="R16" i="4" s="1"/>
  <c r="T21" i="4"/>
  <c r="T18" i="4" s="1"/>
  <c r="T17" i="4"/>
  <c r="T16" i="4" l="1"/>
  <c r="R12" i="4"/>
  <c r="R10" i="4"/>
  <c r="R8" i="4"/>
  <c r="B7" i="4" l="1"/>
  <c r="C7" i="4" s="1"/>
  <c r="D7" i="4" s="1"/>
  <c r="E7" i="4" s="1"/>
  <c r="F7" i="4" s="1"/>
  <c r="G7" i="4" s="1"/>
  <c r="H7" i="4" s="1"/>
  <c r="I7" i="4" s="1"/>
  <c r="J7" i="4" s="1"/>
  <c r="K7" i="4" s="1"/>
  <c r="L7" i="4" s="1"/>
  <c r="M7" i="4" s="1"/>
  <c r="N7" i="4" s="1"/>
  <c r="O7" i="4" s="1"/>
  <c r="P7" i="4" s="1"/>
  <c r="Q7" i="4" s="1"/>
  <c r="R7" i="4" s="1"/>
  <c r="S7" i="4" s="1"/>
  <c r="T7" i="4" s="1"/>
  <c r="U7" i="4" s="1"/>
  <c r="V7" i="4" s="1"/>
  <c r="W7" i="4" s="1"/>
  <c r="X7" i="4" s="1"/>
  <c r="Y7" i="4" s="1"/>
  <c r="K14" i="4" l="1"/>
  <c r="K13" i="4"/>
  <c r="K12" i="4"/>
  <c r="K11" i="4"/>
  <c r="K10" i="4"/>
  <c r="K9" i="4"/>
  <c r="K8" i="4"/>
  <c r="S14" i="4"/>
  <c r="S13" i="4"/>
  <c r="S11" i="4"/>
  <c r="S12" i="4"/>
  <c r="S10" i="4"/>
  <c r="S9" i="4"/>
  <c r="S8" i="4"/>
  <c r="S17" i="4" l="1"/>
  <c r="U13" i="4"/>
  <c r="S21" i="4"/>
  <c r="S18" i="4" s="1"/>
  <c r="U14" i="4"/>
  <c r="U10" i="4"/>
  <c r="S16" i="4" l="1"/>
  <c r="K19" i="4"/>
  <c r="S19" i="4"/>
  <c r="K20" i="4"/>
  <c r="S20" i="4"/>
  <c r="K21" i="4"/>
  <c r="U21" i="4"/>
  <c r="U9" i="4"/>
  <c r="U11" i="4"/>
  <c r="U12" i="4"/>
  <c r="U8" i="4"/>
  <c r="U18" i="4" l="1"/>
  <c r="K18" i="4"/>
  <c r="K17" i="4" l="1"/>
  <c r="U16" i="4" l="1"/>
  <c r="K16" i="4"/>
  <c r="U17" i="4"/>
  <c r="I22" i="1" l="1"/>
  <c r="I23" i="1" s="1"/>
  <c r="J3" i="1"/>
  <c r="J22" i="1" s="1"/>
  <c r="J23" i="1" s="1"/>
  <c r="G33" i="1"/>
  <c r="G37" i="1" l="1"/>
  <c r="G35" i="1"/>
  <c r="H33" i="1"/>
  <c r="H37" i="1" s="1"/>
  <c r="I37" i="1" l="1"/>
  <c r="H35" i="1"/>
  <c r="I33" i="1"/>
</calcChain>
</file>

<file path=xl/comments1.xml><?xml version="1.0" encoding="utf-8"?>
<comments xmlns="http://schemas.openxmlformats.org/spreadsheetml/2006/main">
  <authors>
    <author>i.satlikova</author>
  </authors>
  <commentList>
    <comment ref="T13" authorId="0" shapeId="0">
      <text>
        <r>
          <rPr>
            <b/>
            <sz val="9"/>
            <color indexed="81"/>
            <rFont val="Tahoma"/>
            <family val="2"/>
            <charset val="204"/>
          </rPr>
          <t>i.satlikova:</t>
        </r>
        <r>
          <rPr>
            <sz val="9"/>
            <color indexed="81"/>
            <rFont val="Tahoma"/>
            <family val="2"/>
            <charset val="204"/>
          </rPr>
          <t xml:space="preserve">
будет расторжение, есть письменное подтверждение</t>
        </r>
      </text>
    </comment>
  </commentList>
</comments>
</file>

<file path=xl/sharedStrings.xml><?xml version="1.0" encoding="utf-8"?>
<sst xmlns="http://schemas.openxmlformats.org/spreadsheetml/2006/main" count="205" uniqueCount="111">
  <si>
    <t>ООО "ПРОТЕЛ"</t>
  </si>
  <si>
    <t xml:space="preserve"> ̶</t>
  </si>
  <si>
    <t>ООО "Далмир-Инвест"</t>
  </si>
  <si>
    <t>МДК ЛЭНДЭРС УОРЛДУАЙД ЛИМИТЕД</t>
  </si>
  <si>
    <t>КОМПАНИЯ "КРОССАНА ЛИМИТЕД" (№92667062)</t>
  </si>
  <si>
    <t>КОМПАНИЯ "КРОССАНА ЛИМИТЕД" (№58485662)</t>
  </si>
  <si>
    <t>КОМПАНИЯ "КРОССАНА ЛИМИТЕД" (№48501662)</t>
  </si>
  <si>
    <t>ООО "РЕАЛ-ИНВЕСТ" (№97111862)</t>
  </si>
  <si>
    <t>ООО "РЕАЛ-ИНВЕСТ" (№92666962)</t>
  </si>
  <si>
    <t>ООО "Евро-Эст"</t>
  </si>
  <si>
    <t>ООО "Арте"</t>
  </si>
  <si>
    <t>ИП Вальтер В.И.</t>
  </si>
  <si>
    <t>ИП Юсупов М.Р.</t>
  </si>
  <si>
    <t>ОАО "МНИИРС"(БЦ "Нижегородский")</t>
  </si>
  <si>
    <t>ОАО "ПО "ПРЕССА-1"</t>
  </si>
  <si>
    <t>ОАО "МНИИРС" (Феодосийская, д.1)</t>
  </si>
  <si>
    <t>ЗАО "Пром Капитал"</t>
  </si>
  <si>
    <t>ООО "Северный Терминал"</t>
  </si>
  <si>
    <t>ФГУП "ПРЕССА"</t>
  </si>
  <si>
    <t>ОАО "КМЗ"</t>
  </si>
  <si>
    <t>№ п/п</t>
  </si>
  <si>
    <t>Перечень ТСО</t>
  </si>
  <si>
    <t>Ушедшие потребители</t>
  </si>
  <si>
    <t>Новые потребители на 2016 г.</t>
  </si>
  <si>
    <t>млн. кВтч</t>
  </si>
  <si>
    <t>Перечень потребителей расторгнувших договоры с ТСО</t>
  </si>
  <si>
    <t>Наименование</t>
  </si>
  <si>
    <t>ПО уходит в ТСО</t>
  </si>
  <si>
    <t>смежная ТСО</t>
  </si>
  <si>
    <t>полезный отпуск электрической энергии, млн. кВтч (факт 2014)</t>
  </si>
  <si>
    <t>полезный отпуск мощности, МВт (факт 2014)</t>
  </si>
  <si>
    <t>учтен в балансе 2015</t>
  </si>
  <si>
    <t>учтен в балансе 2016</t>
  </si>
  <si>
    <t>документы есть</t>
  </si>
  <si>
    <t>расчет объема у.е - пообъектно (таблицу)</t>
  </si>
  <si>
    <t>по действующим договорам, включенным в баланс 2014 и 2015 гг. - динамику ПО ээ и М за три года (по каждому потребителю) - никто подсчитывать объемы не будет.</t>
  </si>
  <si>
    <t xml:space="preserve">представить </t>
  </si>
  <si>
    <t>договоры, акты РБП сос схемами объектов</t>
  </si>
  <si>
    <r>
      <t>приложения к договору на передачу (все точки приема, поставки и передачи) -</t>
    </r>
    <r>
      <rPr>
        <sz val="10"/>
        <color rgb="FFFF0000"/>
        <rFont val="Times New Roman"/>
        <family val="1"/>
        <charset val="204"/>
      </rPr>
      <t xml:space="preserve"> параллельно проверить у Волчковой</t>
    </r>
    <r>
      <rPr>
        <sz val="10"/>
        <color theme="1"/>
        <rFont val="Times New Roman"/>
        <family val="1"/>
        <charset val="204"/>
      </rPr>
      <t>.</t>
    </r>
  </si>
  <si>
    <t>Объем фактической передачи ээ за 2014 год</t>
  </si>
  <si>
    <t>ээ</t>
  </si>
  <si>
    <t>М</t>
  </si>
  <si>
    <t>План передачи новым Потребителям</t>
  </si>
  <si>
    <t>ИТГО прогноз на 2016</t>
  </si>
  <si>
    <t>у них по заявке</t>
  </si>
  <si>
    <t>ООО "Базис XXI"</t>
  </si>
  <si>
    <t>расчет по ним прогнозного ПО и М (либо представить счета на оплату данным потребителей за 2014 год объемов в сбытовую компанию по договору энергоснабжения данного П)</t>
  </si>
  <si>
    <t>ОЭК</t>
  </si>
  <si>
    <t>МОЭСК</t>
  </si>
  <si>
    <t>№</t>
  </si>
  <si>
    <t>1.</t>
  </si>
  <si>
    <t>Прогноз к факту - 1,5%</t>
  </si>
  <si>
    <t>опосредовано с Прес сой-1</t>
  </si>
  <si>
    <t>акты РБП по точкам поставки нет</t>
  </si>
  <si>
    <t>соглашение к д на передачу</t>
  </si>
  <si>
    <t>соглашение о намерениях</t>
  </si>
  <si>
    <t>из ГорТрансэнерго</t>
  </si>
  <si>
    <t xml:space="preserve">из Дельта 1 </t>
  </si>
  <si>
    <t>опосредовано с МНИИРС</t>
  </si>
  <si>
    <t>перешел в ПО из транзита</t>
  </si>
  <si>
    <t>опосредовано с Сиракузой</t>
  </si>
  <si>
    <t>доп учет вне Сиракузы</t>
  </si>
  <si>
    <t>полезный отпуск Субабонентам</t>
  </si>
  <si>
    <t>ВСЕГО ПОЛЕЗНЫЙ ОТПУСК ИЗ  СЕТИ, в том числе:</t>
  </si>
  <si>
    <t>Транзит в смежные сетевые:</t>
  </si>
  <si>
    <t>1.1.</t>
  </si>
  <si>
    <t>1.2.</t>
  </si>
  <si>
    <t>1.2.1.</t>
  </si>
  <si>
    <t>1.2.2.</t>
  </si>
  <si>
    <t>1.2.3.</t>
  </si>
  <si>
    <t xml:space="preserve"> в ОЭК</t>
  </si>
  <si>
    <t xml:space="preserve"> в МОЭСК</t>
  </si>
  <si>
    <t>Потребитель (объект, адрес)</t>
  </si>
  <si>
    <t>тыс. кВтч</t>
  </si>
  <si>
    <t>Причина отклонений от плана</t>
  </si>
  <si>
    <t xml:space="preserve">январь </t>
  </si>
  <si>
    <t xml:space="preserve">февраль </t>
  </si>
  <si>
    <t xml:space="preserve">март </t>
  </si>
  <si>
    <t xml:space="preserve">апрель </t>
  </si>
  <si>
    <t>май</t>
  </si>
  <si>
    <t>июнь</t>
  </si>
  <si>
    <t xml:space="preserve">июль </t>
  </si>
  <si>
    <t xml:space="preserve">август </t>
  </si>
  <si>
    <t xml:space="preserve">сентябрь </t>
  </si>
  <si>
    <t xml:space="preserve">октябрь </t>
  </si>
  <si>
    <t xml:space="preserve">ноябрь </t>
  </si>
  <si>
    <t xml:space="preserve">декабрь </t>
  </si>
  <si>
    <t>Основания владения электросетевым имуществом (договор аренды, договор купли продажи, прочее с указанием реквизитов)</t>
  </si>
  <si>
    <t>Наименование арендодателя (для договоров аренды)</t>
  </si>
  <si>
    <t>Реквизиты приложения к договору, дополнительного соглашения о включении точек поставки в договор на передачу э/э</t>
  </si>
  <si>
    <t>Смежная сетевая организация</t>
  </si>
  <si>
    <t>Переток в ССО</t>
  </si>
  <si>
    <t xml:space="preserve"> Полезный отпуск конечным потребителям (субабонентам)</t>
  </si>
  <si>
    <t>ОАО "ЗВИ"</t>
  </si>
  <si>
    <t>ООО"ИНА-XXI",                                                 г.Москва, 3-й Павловский пер.дом 2</t>
  </si>
  <si>
    <t>ИП Котов Андрей Владимирович, г.Москва, Партийный пер.дом 1, корп.4</t>
  </si>
  <si>
    <t>ЗАО "БизнесЦентрПавловский" г.Москва, Павловская ул., дом7</t>
  </si>
  <si>
    <t>ЗАО АТП"Замоскворечье", г Москва, Дубининская ул., дом 59,корп.2,стр.1</t>
  </si>
  <si>
    <t>СНП Туравецкий В.Н.                                    г.Москва, Павловская ул. владение 7</t>
  </si>
  <si>
    <t>Приложение №3 к ДС №КМ/1н  к Договору оказания услуг по передаче электрической энергии от 24.01.2017г. №66-397</t>
  </si>
  <si>
    <t xml:space="preserve">СОБСТВЕННОЕ
Свидетельство о собственности от 01.04.2003г. № 77   АА   468826 ; Свидетельство о собственности  от 16.01.2003 г. №77  АБ   144124
</t>
  </si>
  <si>
    <t>СПРАВОЧНО:                                                  Собственное потребление</t>
  </si>
  <si>
    <t>Увеличение площадей, сдаваемых в аренду</t>
  </si>
  <si>
    <t>ООО"Энергии Технологии"</t>
  </si>
  <si>
    <t>Отчет об исполнении производственных (балансовых) показателей за 2018 год</t>
  </si>
  <si>
    <t>факт 
1 пол. 2018 г.</t>
  </si>
  <si>
    <t>факт 
2 пол. 2018 г.</t>
  </si>
  <si>
    <t>Полезный отпуск, 
факт за 2018 г.</t>
  </si>
  <si>
    <t>Полезный отпуск, план на 2018 г. (согласованный с ДЭПиР)</t>
  </si>
  <si>
    <t>Отклонение факта от плана за 2018 год</t>
  </si>
  <si>
    <t>План был составлен с учетом всего 2018 года. Сетевой организацией  ОАО "ЗВИ" стало лишь с 16 марта 2018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</si>
</sst>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8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[Red]\(&quot;$&quot;#,##0\)"/>
    <numFmt numFmtId="165" formatCode="_-* #,##0.00[$€-1]_-;\-* #,##0.00[$€-1]_-;_-* &quot;-&quot;??[$€-1]_-"/>
    <numFmt numFmtId="166" formatCode="0.000"/>
    <numFmt numFmtId="167" formatCode="#,##0.000"/>
    <numFmt numFmtId="168" formatCode="0.0"/>
    <numFmt numFmtId="169" formatCode="#,##0.0"/>
    <numFmt numFmtId="170" formatCode="_-* #,##0\ _р_._-;\-* #,##0\ _р_._-;_-* &quot;-&quot;\ _р_._-;_-@_-"/>
    <numFmt numFmtId="171" formatCode="_-* #,##0.00\ _р_._-;\-* #,##0.00\ _р_._-;_-* &quot;-&quot;??\ _р_._-;_-@_-"/>
    <numFmt numFmtId="172" formatCode="0.0%"/>
    <numFmt numFmtId="173" formatCode="0.0%_);\(0.0%\)"/>
    <numFmt numFmtId="174" formatCode="#.##0\.00"/>
    <numFmt numFmtId="175" formatCode="#\.00"/>
    <numFmt numFmtId="176" formatCode="\$#\.00"/>
    <numFmt numFmtId="177" formatCode="#\."/>
    <numFmt numFmtId="178" formatCode="General_)"/>
    <numFmt numFmtId="179" formatCode="_-* #,##0&quot;đ.&quot;_-;\-* #,##0&quot;đ.&quot;_-;_-* &quot;-&quot;&quot;đ.&quot;_-;_-@_-"/>
    <numFmt numFmtId="180" formatCode="_-* #,##0.00&quot;đ.&quot;_-;\-* #,##0.00&quot;đ.&quot;_-;_-* &quot;-&quot;??&quot;đ.&quot;_-;_-@_-"/>
    <numFmt numFmtId="181" formatCode="_-* #,##0_-;\-* #,##0_-;_-* &quot;-&quot;_-;_-@_-"/>
    <numFmt numFmtId="182" formatCode="_-* #,##0.00_-;\-* #,##0.00_-;_-* &quot;-&quot;??_-;_-@_-"/>
    <numFmt numFmtId="183" formatCode="_-&quot;Ј&quot;* #,##0.00_-;\-&quot;Ј&quot;* #,##0.00_-;_-&quot;Ј&quot;* &quot;-&quot;??_-;_-@_-"/>
    <numFmt numFmtId="184" formatCode="\$#,##0\ ;\(\$#,##0\)"/>
    <numFmt numFmtId="185" formatCode="#,##0_);[Blue]\(#,##0\)"/>
    <numFmt numFmtId="186" formatCode="_-* #,##0_đ_._-;\-* #,##0_đ_._-;_-* &quot;-&quot;_đ_._-;_-@_-"/>
    <numFmt numFmtId="187" formatCode="_-* #,##0.00_đ_._-;\-* #,##0.00_đ_._-;_-* &quot;-&quot;??_đ_._-;_-@_-"/>
    <numFmt numFmtId="188" formatCode="%#\.00"/>
    <numFmt numFmtId="189" formatCode="0.000%"/>
  </numFmts>
  <fonts count="9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12"/>
      <name val="Arial"/>
      <family val="2"/>
      <charset val="204"/>
    </font>
    <font>
      <b/>
      <sz val="9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color indexed="62"/>
      <name val="Calibri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sz val="11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indexed="12"/>
      <name val="Tahoma"/>
      <family val="2"/>
      <charset val="204"/>
    </font>
    <font>
      <sz val="10"/>
      <name val="Helv"/>
      <charset val="204"/>
    </font>
    <font>
      <sz val="8"/>
      <name val="Arial"/>
      <family val="2"/>
      <charset val="204"/>
    </font>
    <font>
      <b/>
      <sz val="14"/>
      <name val="Franklin Gothic Medium"/>
      <family val="2"/>
      <charset val="204"/>
    </font>
    <font>
      <sz val="10"/>
      <name val="Arial"/>
      <family val="2"/>
      <charset val="204"/>
    </font>
    <font>
      <b/>
      <i/>
      <sz val="16"/>
      <color rgb="FF000000"/>
      <name val="Calibri"/>
      <family val="2"/>
      <charset val="1"/>
    </font>
    <font>
      <b/>
      <u/>
      <sz val="11"/>
      <color indexed="12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color indexed="12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24"/>
      <name val="Arial"/>
      <family val="2"/>
      <charset val="204"/>
    </font>
    <font>
      <b/>
      <sz val="10"/>
      <color indexed="12"/>
      <name val="Arial Cyr"/>
      <family val="2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sz val="11"/>
      <color indexed="17"/>
      <name val="Calibri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 Cyr"/>
      <family val="2"/>
      <charset val="204"/>
    </font>
    <font>
      <b/>
      <sz val="14"/>
      <name val="Arial"/>
      <family val="2"/>
      <charset val="204"/>
    </font>
    <font>
      <sz val="10"/>
      <color indexed="64"/>
      <name val="Arial"/>
      <family val="2"/>
      <charset val="204"/>
    </font>
    <font>
      <sz val="11"/>
      <name val="Times New Roman CYR"/>
      <family val="1"/>
      <charset val="204"/>
    </font>
    <font>
      <u/>
      <sz val="10"/>
      <color theme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3" tint="0.3999755851924192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8"/>
      <name val="Times New Roman"/>
      <family val="1"/>
      <charset val="204"/>
    </font>
    <font>
      <i/>
      <sz val="18"/>
      <name val="Times New Roman"/>
      <family val="1"/>
      <charset val="204"/>
    </font>
  </fonts>
  <fills count="50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423">
    <xf numFmtId="0" fontId="0" fillId="0" borderId="0"/>
    <xf numFmtId="0" fontId="3" fillId="0" borderId="0" applyNumberFormat="0" applyFill="0" applyBorder="0" applyAlignment="0" applyProtection="0"/>
    <xf numFmtId="49" fontId="5" fillId="0" borderId="0" applyBorder="0">
      <alignment vertical="top"/>
    </xf>
    <xf numFmtId="0" fontId="7" fillId="0" borderId="0"/>
    <xf numFmtId="165" fontId="7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18" fillId="0" borderId="4" applyNumberFormat="0" applyAlignment="0">
      <protection locked="0"/>
    </xf>
    <xf numFmtId="164" fontId="8" fillId="0" borderId="0" applyFont="0" applyFill="0" applyBorder="0" applyAlignment="0" applyProtection="0"/>
    <xf numFmtId="0" fontId="14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18" fillId="2" borderId="4" applyNumberFormat="0" applyAlignment="0"/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9" fillId="0" borderId="0"/>
    <xf numFmtId="0" fontId="14" fillId="0" borderId="0" applyFill="0" applyBorder="0" applyProtection="0">
      <alignment vertical="center"/>
    </xf>
    <xf numFmtId="0" fontId="14" fillId="0" borderId="0" applyFill="0" applyBorder="0" applyProtection="0">
      <alignment vertical="center"/>
    </xf>
    <xf numFmtId="49" fontId="19" fillId="3" borderId="5" applyNumberFormat="0">
      <alignment horizontal="center" vertical="center"/>
    </xf>
    <xf numFmtId="0" fontId="13" fillId="4" borderId="4" applyNumberFormat="0" applyAlignment="0" applyProtection="0"/>
    <xf numFmtId="0" fontId="13" fillId="4" borderId="4" applyNumberFormat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24" fillId="0" borderId="0" applyBorder="0">
      <alignment horizontal="center" vertical="center" wrapText="1"/>
    </xf>
    <xf numFmtId="0" fontId="11" fillId="0" borderId="6" applyBorder="0">
      <alignment horizontal="center" vertical="center" wrapText="1"/>
    </xf>
    <xf numFmtId="4" fontId="5" fillId="5" borderId="1" applyBorder="0">
      <alignment horizontal="right"/>
    </xf>
    <xf numFmtId="49" fontId="5" fillId="0" borderId="0" applyBorder="0">
      <alignment vertical="top"/>
    </xf>
    <xf numFmtId="49" fontId="5" fillId="0" borderId="0" applyBorder="0">
      <alignment vertical="top"/>
    </xf>
    <xf numFmtId="0" fontId="17" fillId="0" borderId="0"/>
    <xf numFmtId="0" fontId="20" fillId="6" borderId="0" applyNumberFormat="0" applyBorder="0" applyAlignment="0">
      <alignment horizontal="left" vertical="center"/>
    </xf>
    <xf numFmtId="0" fontId="6" fillId="0" borderId="0"/>
    <xf numFmtId="49" fontId="5" fillId="6" borderId="0" applyBorder="0">
      <alignment vertical="top"/>
    </xf>
    <xf numFmtId="49" fontId="5" fillId="0" borderId="0" applyBorder="0">
      <alignment vertical="top"/>
    </xf>
    <xf numFmtId="0" fontId="1" fillId="0" borderId="0"/>
    <xf numFmtId="0" fontId="7" fillId="0" borderId="0"/>
    <xf numFmtId="4" fontId="5" fillId="7" borderId="0" applyBorder="0">
      <alignment horizontal="right"/>
    </xf>
    <xf numFmtId="4" fontId="5" fillId="7" borderId="7" applyBorder="0">
      <alignment horizontal="right"/>
    </xf>
    <xf numFmtId="4" fontId="5" fillId="7" borderId="1" applyFont="0" applyBorder="0">
      <alignment horizontal="right"/>
    </xf>
    <xf numFmtId="0" fontId="26" fillId="0" borderId="0" applyBorder="0" applyProtection="0">
      <alignment horizontal="center"/>
    </xf>
    <xf numFmtId="0" fontId="25" fillId="0" borderId="0"/>
    <xf numFmtId="4" fontId="5" fillId="7" borderId="0" applyFont="0" applyBorder="0">
      <alignment horizontal="right"/>
    </xf>
    <xf numFmtId="0" fontId="16" fillId="0" borderId="0" applyNumberFormat="0" applyFill="0" applyBorder="0" applyAlignment="0" applyProtection="0">
      <alignment vertical="top"/>
      <protection locked="0"/>
    </xf>
    <xf numFmtId="0" fontId="6" fillId="0" borderId="0"/>
    <xf numFmtId="172" fontId="23" fillId="0" borderId="0">
      <alignment vertical="top"/>
    </xf>
    <xf numFmtId="172" fontId="31" fillId="0" borderId="0">
      <alignment vertical="top"/>
    </xf>
    <xf numFmtId="173" fontId="31" fillId="8" borderId="0">
      <alignment vertical="top"/>
    </xf>
    <xf numFmtId="172" fontId="31" fillId="7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7" fillId="0" borderId="0"/>
    <xf numFmtId="0" fontId="7" fillId="0" borderId="0"/>
    <xf numFmtId="0" fontId="22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2" fillId="0" borderId="0"/>
    <xf numFmtId="0" fontId="22" fillId="0" borderId="0"/>
    <xf numFmtId="0" fontId="22" fillId="0" borderId="0"/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38" fontId="23" fillId="0" borderId="0">
      <alignment vertical="top"/>
    </xf>
    <xf numFmtId="0" fontId="22" fillId="0" borderId="0"/>
    <xf numFmtId="0" fontId="7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174" fontId="32" fillId="0" borderId="0">
      <protection locked="0"/>
    </xf>
    <xf numFmtId="175" fontId="32" fillId="0" borderId="0">
      <protection locked="0"/>
    </xf>
    <xf numFmtId="174" fontId="32" fillId="0" borderId="0">
      <protection locked="0"/>
    </xf>
    <xf numFmtId="175" fontId="32" fillId="0" borderId="0">
      <protection locked="0"/>
    </xf>
    <xf numFmtId="176" fontId="32" fillId="0" borderId="0">
      <protection locked="0"/>
    </xf>
    <xf numFmtId="177" fontId="32" fillId="0" borderId="23">
      <protection locked="0"/>
    </xf>
    <xf numFmtId="177" fontId="33" fillId="0" borderId="0">
      <protection locked="0"/>
    </xf>
    <xf numFmtId="177" fontId="33" fillId="0" borderId="0">
      <protection locked="0"/>
    </xf>
    <xf numFmtId="177" fontId="32" fillId="0" borderId="23">
      <protection locked="0"/>
    </xf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178" fontId="36" fillId="0" borderId="24">
      <protection locked="0"/>
    </xf>
    <xf numFmtId="179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0" fontId="37" fillId="13" borderId="0" applyNumberFormat="0" applyBorder="0" applyAlignment="0" applyProtection="0"/>
    <xf numFmtId="0" fontId="38" fillId="2" borderId="4" applyNumberFormat="0" applyAlignment="0" applyProtection="0"/>
    <xf numFmtId="0" fontId="39" fillId="29" borderId="25" applyNumberFormat="0" applyAlignment="0" applyProtection="0"/>
    <xf numFmtId="181" fontId="25" fillId="0" borderId="0" applyFont="0" applyFill="0" applyBorder="0" applyAlignment="0" applyProtection="0"/>
    <xf numFmtId="182" fontId="25" fillId="0" borderId="0" applyFont="0" applyFill="0" applyBorder="0" applyAlignment="0" applyProtection="0"/>
    <xf numFmtId="3" fontId="40" fillId="0" borderId="0" applyFont="0" applyFill="0" applyBorder="0" applyAlignment="0" applyProtection="0"/>
    <xf numFmtId="178" fontId="41" fillId="30" borderId="24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83" fontId="25" fillId="0" borderId="0" applyFont="0" applyFill="0" applyBorder="0" applyAlignment="0" applyProtection="0"/>
    <xf numFmtId="184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4" fontId="30" fillId="0" borderId="0">
      <alignment vertical="top"/>
    </xf>
    <xf numFmtId="38" fontId="42" fillId="0" borderId="0">
      <alignment vertical="top"/>
    </xf>
    <xf numFmtId="165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23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2" fontId="40" fillId="0" borderId="0" applyFont="0" applyFill="0" applyBorder="0" applyAlignment="0" applyProtection="0"/>
    <xf numFmtId="0" fontId="50" fillId="14" borderId="0" applyNumberFormat="0" applyBorder="0" applyAlignment="0" applyProtection="0"/>
    <xf numFmtId="0" fontId="51" fillId="0" borderId="0">
      <alignment vertical="top"/>
    </xf>
    <xf numFmtId="0" fontId="52" fillId="0" borderId="26" applyNumberFormat="0" applyFill="0" applyAlignment="0" applyProtection="0"/>
    <xf numFmtId="0" fontId="53" fillId="0" borderId="22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38" fontId="55" fillId="0" borderId="0">
      <alignment vertical="top"/>
    </xf>
    <xf numFmtId="178" fontId="56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3" fillId="4" borderId="4" applyNumberFormat="0" applyAlignment="0" applyProtection="0"/>
    <xf numFmtId="38" fontId="31" fillId="0" borderId="0">
      <alignment vertical="top"/>
    </xf>
    <xf numFmtId="38" fontId="31" fillId="8" borderId="0">
      <alignment vertical="top"/>
    </xf>
    <xf numFmtId="185" fontId="31" fillId="7" borderId="0">
      <alignment vertical="top"/>
    </xf>
    <xf numFmtId="38" fontId="31" fillId="0" borderId="0">
      <alignment vertical="top"/>
    </xf>
    <xf numFmtId="0" fontId="58" fillId="0" borderId="28" applyNumberFormat="0" applyFill="0" applyAlignment="0" applyProtection="0"/>
    <xf numFmtId="0" fontId="59" fillId="31" borderId="0" applyNumberFormat="0" applyBorder="0" applyAlignment="0" applyProtection="0"/>
    <xf numFmtId="0" fontId="6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0" fontId="5" fillId="32" borderId="10" applyNumberFormat="0" applyFont="0" applyAlignment="0" applyProtection="0"/>
    <xf numFmtId="186" fontId="6" fillId="0" borderId="0" applyFont="0" applyFill="0" applyBorder="0" applyAlignment="0" applyProtection="0"/>
    <xf numFmtId="187" fontId="6" fillId="0" borderId="0" applyFont="0" applyFill="0" applyBorder="0" applyAlignment="0" applyProtection="0"/>
    <xf numFmtId="0" fontId="60" fillId="2" borderId="29" applyNumberFormat="0" applyAlignment="0" applyProtection="0"/>
    <xf numFmtId="0" fontId="61" fillId="0" borderId="0" applyNumberFormat="0">
      <alignment horizontal="left"/>
    </xf>
    <xf numFmtId="4" fontId="62" fillId="5" borderId="29" applyNumberFormat="0" applyProtection="0">
      <alignment vertical="center"/>
    </xf>
    <xf numFmtId="4" fontId="63" fillId="5" borderId="29" applyNumberFormat="0" applyProtection="0">
      <alignment vertical="center"/>
    </xf>
    <xf numFmtId="4" fontId="62" fillId="5" borderId="29" applyNumberFormat="0" applyProtection="0">
      <alignment horizontal="left" vertical="center" indent="1"/>
    </xf>
    <xf numFmtId="4" fontId="62" fillId="5" borderId="29" applyNumberFormat="0" applyProtection="0">
      <alignment horizontal="left" vertical="center" indent="1"/>
    </xf>
    <xf numFmtId="0" fontId="25" fillId="10" borderId="29" applyNumberFormat="0" applyProtection="0">
      <alignment horizontal="left" vertical="center" indent="1"/>
    </xf>
    <xf numFmtId="4" fontId="62" fillId="33" borderId="29" applyNumberFormat="0" applyProtection="0">
      <alignment horizontal="right" vertical="center"/>
    </xf>
    <xf numFmtId="4" fontId="62" fillId="9" borderId="29" applyNumberFormat="0" applyProtection="0">
      <alignment horizontal="right" vertical="center"/>
    </xf>
    <xf numFmtId="4" fontId="62" fillId="34" borderId="29" applyNumberFormat="0" applyProtection="0">
      <alignment horizontal="right" vertical="center"/>
    </xf>
    <xf numFmtId="4" fontId="62" fillId="35" borderId="29" applyNumberFormat="0" applyProtection="0">
      <alignment horizontal="right" vertical="center"/>
    </xf>
    <xf numFmtId="4" fontId="62" fillId="36" borderId="29" applyNumberFormat="0" applyProtection="0">
      <alignment horizontal="right" vertical="center"/>
    </xf>
    <xf numFmtId="4" fontId="62" fillId="37" borderId="29" applyNumberFormat="0" applyProtection="0">
      <alignment horizontal="right" vertical="center"/>
    </xf>
    <xf numFmtId="4" fontId="62" fillId="38" borderId="29" applyNumberFormat="0" applyProtection="0">
      <alignment horizontal="right" vertical="center"/>
    </xf>
    <xf numFmtId="4" fontId="62" fillId="39" borderId="29" applyNumberFormat="0" applyProtection="0">
      <alignment horizontal="right" vertical="center"/>
    </xf>
    <xf numFmtId="4" fontId="62" fillId="6" borderId="29" applyNumberFormat="0" applyProtection="0">
      <alignment horizontal="right" vertical="center"/>
    </xf>
    <xf numFmtId="4" fontId="64" fillId="40" borderId="29" applyNumberFormat="0" applyProtection="0">
      <alignment horizontal="left" vertical="center" indent="1"/>
    </xf>
    <xf numFmtId="4" fontId="62" fillId="41" borderId="30" applyNumberFormat="0" applyProtection="0">
      <alignment horizontal="left" vertical="center" indent="1"/>
    </xf>
    <xf numFmtId="4" fontId="65" fillId="42" borderId="0" applyNumberFormat="0" applyProtection="0">
      <alignment horizontal="left" vertical="center" indent="1"/>
    </xf>
    <xf numFmtId="0" fontId="25" fillId="10" borderId="29" applyNumberFormat="0" applyProtection="0">
      <alignment horizontal="left" vertical="center" indent="1"/>
    </xf>
    <xf numFmtId="4" fontId="66" fillId="41" borderId="29" applyNumberFormat="0" applyProtection="0">
      <alignment horizontal="left" vertical="center" indent="1"/>
    </xf>
    <xf numFmtId="4" fontId="66" fillId="43" borderId="29" applyNumberFormat="0" applyProtection="0">
      <alignment horizontal="left" vertical="center" indent="1"/>
    </xf>
    <xf numFmtId="0" fontId="25" fillId="43" borderId="29" applyNumberFormat="0" applyProtection="0">
      <alignment horizontal="left" vertical="center" indent="1"/>
    </xf>
    <xf numFmtId="0" fontId="25" fillId="43" borderId="29" applyNumberFormat="0" applyProtection="0">
      <alignment horizontal="left" vertical="center" indent="1"/>
    </xf>
    <xf numFmtId="0" fontId="25" fillId="3" borderId="29" applyNumberFormat="0" applyProtection="0">
      <alignment horizontal="left" vertical="center" indent="1"/>
    </xf>
    <xf numFmtId="0" fontId="25" fillId="3" borderId="29" applyNumberFormat="0" applyProtection="0">
      <alignment horizontal="left" vertical="center" indent="1"/>
    </xf>
    <xf numFmtId="0" fontId="25" fillId="8" borderId="29" applyNumberFormat="0" applyProtection="0">
      <alignment horizontal="left" vertical="center" indent="1"/>
    </xf>
    <xf numFmtId="0" fontId="25" fillId="8" borderId="29" applyNumberFormat="0" applyProtection="0">
      <alignment horizontal="left" vertical="center" indent="1"/>
    </xf>
    <xf numFmtId="0" fontId="25" fillId="10" borderId="29" applyNumberFormat="0" applyProtection="0">
      <alignment horizontal="left" vertical="center" indent="1"/>
    </xf>
    <xf numFmtId="0" fontId="25" fillId="10" borderId="29" applyNumberFormat="0" applyProtection="0">
      <alignment horizontal="left" vertical="center" indent="1"/>
    </xf>
    <xf numFmtId="0" fontId="6" fillId="0" borderId="0"/>
    <xf numFmtId="4" fontId="62" fillId="44" borderId="29" applyNumberFormat="0" applyProtection="0">
      <alignment vertical="center"/>
    </xf>
    <xf numFmtId="4" fontId="63" fillId="44" borderId="29" applyNumberFormat="0" applyProtection="0">
      <alignment vertical="center"/>
    </xf>
    <xf numFmtId="4" fontId="62" fillId="44" borderId="29" applyNumberFormat="0" applyProtection="0">
      <alignment horizontal="left" vertical="center" indent="1"/>
    </xf>
    <xf numFmtId="4" fontId="62" fillId="44" borderId="29" applyNumberFormat="0" applyProtection="0">
      <alignment horizontal="left" vertical="center" indent="1"/>
    </xf>
    <xf numFmtId="4" fontId="62" fillId="41" borderId="29" applyNumberFormat="0" applyProtection="0">
      <alignment horizontal="right" vertical="center"/>
    </xf>
    <xf numFmtId="4" fontId="63" fillId="41" borderId="29" applyNumberFormat="0" applyProtection="0">
      <alignment horizontal="right" vertical="center"/>
    </xf>
    <xf numFmtId="0" fontId="25" fillId="10" borderId="29" applyNumberFormat="0" applyProtection="0">
      <alignment horizontal="left" vertical="center" indent="1"/>
    </xf>
    <xf numFmtId="0" fontId="25" fillId="10" borderId="29" applyNumberFormat="0" applyProtection="0">
      <alignment horizontal="left" vertical="center" indent="1"/>
    </xf>
    <xf numFmtId="0" fontId="67" fillId="0" borderId="0"/>
    <xf numFmtId="4" fontId="68" fillId="41" borderId="29" applyNumberFormat="0" applyProtection="0">
      <alignment horizontal="right" vertical="center"/>
    </xf>
    <xf numFmtId="0" fontId="7" fillId="0" borderId="0"/>
    <xf numFmtId="38" fontId="69" fillId="45" borderId="0">
      <alignment horizontal="right" vertical="top"/>
    </xf>
    <xf numFmtId="0" fontId="70" fillId="0" borderId="0" applyNumberFormat="0" applyFill="0" applyBorder="0" applyAlignment="0" applyProtection="0"/>
    <xf numFmtId="0" fontId="71" fillId="0" borderId="31" applyNumberFormat="0" applyFill="0" applyAlignment="0" applyProtection="0"/>
    <xf numFmtId="0" fontId="72" fillId="0" borderId="0" applyNumberFormat="0" applyFill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0" fontId="34" fillId="28" borderId="0" applyNumberFormat="0" applyBorder="0" applyAlignment="0" applyProtection="0"/>
    <xf numFmtId="178" fontId="36" fillId="0" borderId="24">
      <protection locked="0"/>
    </xf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13" fillId="4" borderId="4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60" fillId="2" borderId="29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38" fillId="2" borderId="4" applyNumberFormat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17" fillId="0" borderId="0" applyFont="0" applyFill="0" applyBorder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2" fillId="0" borderId="26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3" fillId="0" borderId="22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27" applyNumberFormat="0" applyFill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78" fontId="41" fillId="30" borderId="24"/>
    <xf numFmtId="49" fontId="75" fillId="0" borderId="0" applyBorder="0">
      <alignment vertical="center"/>
    </xf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0" fontId="71" fillId="0" borderId="31" applyNumberFormat="0" applyFill="0" applyAlignment="0" applyProtection="0"/>
    <xf numFmtId="3" fontId="41" fillId="0" borderId="1" applyBorder="0">
      <alignment vertical="center"/>
    </xf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10" fillId="0" borderId="23" applyNumberFormat="0" applyFill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39" fillId="29" borderId="25" applyNumberFormat="0" applyAlignment="0" applyProtection="0"/>
    <xf numFmtId="0" fontId="74" fillId="0" borderId="0">
      <alignment horizontal="center" vertical="top" wrapText="1"/>
    </xf>
    <xf numFmtId="0" fontId="76" fillId="0" borderId="0">
      <alignment horizontal="centerContinuous" vertical="center"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0" fontId="10" fillId="7" borderId="0" applyFill="0">
      <alignment wrapText="1"/>
    </xf>
    <xf numFmtId="167" fontId="29" fillId="7" borderId="1">
      <alignment wrapText="1"/>
    </xf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59" fillId="31" borderId="0" applyNumberFormat="0" applyBorder="0" applyAlignment="0" applyProtection="0"/>
    <xf numFmtId="0" fontId="7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49" fontId="5" fillId="0" borderId="0" applyBorder="0">
      <alignment vertical="top"/>
    </xf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6" fillId="0" borderId="0" applyFont="0" applyFill="0" applyBorder="0" applyProtection="0">
      <alignment horizontal="center" vertical="center" wrapText="1"/>
    </xf>
    <xf numFmtId="0" fontId="6" fillId="0" borderId="0" applyNumberFormat="0" applyFont="0" applyFill="0" applyBorder="0" applyProtection="0">
      <alignment horizontal="justify" vertical="center" wrapText="1"/>
    </xf>
    <xf numFmtId="168" fontId="78" fillId="5" borderId="9" applyNumberFormat="0" applyBorder="0" applyAlignment="0">
      <alignment vertical="center"/>
      <protection locked="0"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6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0" fontId="25" fillId="32" borderId="10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0" fontId="58" fillId="0" borderId="28" applyNumberFormat="0" applyFill="0" applyAlignment="0" applyProtection="0"/>
    <xf numFmtId="38" fontId="23" fillId="0" borderId="0">
      <alignment vertical="top"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49" fontId="10" fillId="0" borderId="0">
      <alignment horizontal="center"/>
    </xf>
    <xf numFmtId="170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" fontId="5" fillId="7" borderId="0" applyBorder="0">
      <alignment horizontal="right"/>
    </xf>
    <xf numFmtId="4" fontId="5" fillId="7" borderId="0" applyBorder="0">
      <alignment horizontal="right"/>
    </xf>
    <xf numFmtId="4" fontId="5" fillId="7" borderId="7" applyBorder="0">
      <alignment horizontal="right"/>
    </xf>
    <xf numFmtId="4" fontId="5" fillId="46" borderId="7" applyBorder="0">
      <alignment horizontal="right"/>
    </xf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0" fontId="50" fillId="14" borderId="0" applyNumberFormat="0" applyBorder="0" applyAlignment="0" applyProtection="0"/>
    <xf numFmtId="169" fontId="6" fillId="0" borderId="1" applyFont="0" applyFill="0" applyBorder="0" applyProtection="0">
      <alignment horizontal="center" vertical="center"/>
    </xf>
    <xf numFmtId="188" fontId="32" fillId="0" borderId="0">
      <protection locked="0"/>
    </xf>
    <xf numFmtId="0" fontId="36" fillId="0" borderId="1" applyBorder="0">
      <alignment horizontal="center" vertical="center" wrapText="1"/>
    </xf>
    <xf numFmtId="0" fontId="25" fillId="0" borderId="0"/>
    <xf numFmtId="0" fontId="25" fillId="0" borderId="0"/>
    <xf numFmtId="0" fontId="25" fillId="0" borderId="0"/>
    <xf numFmtId="0" fontId="85" fillId="0" borderId="0"/>
  </cellStyleXfs>
  <cellXfs count="123">
    <xf numFmtId="0" fontId="0" fillId="0" borderId="0" xfId="0"/>
    <xf numFmtId="1" fontId="80" fillId="0" borderId="13" xfId="0" applyNumberFormat="1" applyFont="1" applyFill="1" applyBorder="1" applyAlignment="1">
      <alignment horizontal="center" vertical="center"/>
    </xf>
    <xf numFmtId="49" fontId="28" fillId="0" borderId="13" xfId="0" applyNumberFormat="1" applyFont="1" applyFill="1" applyBorder="1" applyAlignment="1">
      <alignment horizontal="left" vertical="center" wrapText="1"/>
    </xf>
    <xf numFmtId="1" fontId="80" fillId="0" borderId="1" xfId="0" applyNumberFormat="1" applyFont="1" applyFill="1" applyBorder="1" applyAlignment="1">
      <alignment horizontal="center" vertical="center"/>
    </xf>
    <xf numFmtId="1" fontId="80" fillId="0" borderId="8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left" vertical="center" wrapText="1"/>
    </xf>
    <xf numFmtId="1" fontId="80" fillId="0" borderId="15" xfId="0" applyNumberFormat="1" applyFont="1" applyFill="1" applyBorder="1" applyAlignment="1">
      <alignment horizontal="center" vertical="center"/>
    </xf>
    <xf numFmtId="1" fontId="80" fillId="0" borderId="17" xfId="0" applyNumberFormat="1" applyFont="1" applyFill="1" applyBorder="1" applyAlignment="1">
      <alignment horizontal="center" vertical="center"/>
    </xf>
    <xf numFmtId="1" fontId="80" fillId="0" borderId="20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left" vertical="center" wrapText="1"/>
    </xf>
    <xf numFmtId="0" fontId="28" fillId="0" borderId="0" xfId="0" applyFont="1"/>
    <xf numFmtId="0" fontId="81" fillId="0" borderId="21" xfId="0" applyFont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left" vertical="center" wrapText="1"/>
    </xf>
    <xf numFmtId="166" fontId="28" fillId="0" borderId="1" xfId="0" applyNumberFormat="1" applyFont="1" applyFill="1" applyBorder="1" applyAlignment="1">
      <alignment horizontal="center" vertical="center"/>
    </xf>
    <xf numFmtId="1" fontId="80" fillId="0" borderId="3" xfId="0" applyNumberFormat="1" applyFont="1" applyFill="1" applyBorder="1" applyAlignment="1">
      <alignment horizontal="center" vertical="center"/>
    </xf>
    <xf numFmtId="49" fontId="28" fillId="0" borderId="0" xfId="0" applyNumberFormat="1" applyFont="1" applyFill="1" applyBorder="1" applyAlignment="1">
      <alignment horizontal="left" vertical="center" wrapText="1"/>
    </xf>
    <xf numFmtId="1" fontId="80" fillId="0" borderId="0" xfId="0" applyNumberFormat="1" applyFont="1" applyFill="1" applyBorder="1" applyAlignment="1">
      <alignment horizontal="center" vertical="center"/>
    </xf>
    <xf numFmtId="0" fontId="79" fillId="0" borderId="0" xfId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84" fillId="0" borderId="0" xfId="0" applyFont="1"/>
    <xf numFmtId="172" fontId="2" fillId="0" borderId="0" xfId="0" applyNumberFormat="1" applyFont="1"/>
    <xf numFmtId="0" fontId="83" fillId="0" borderId="0" xfId="0" applyFont="1"/>
    <xf numFmtId="49" fontId="82" fillId="0" borderId="8" xfId="0" applyNumberFormat="1" applyFont="1" applyFill="1" applyBorder="1" applyAlignment="1">
      <alignment horizontal="left" vertical="center" wrapText="1"/>
    </xf>
    <xf numFmtId="0" fontId="81" fillId="0" borderId="3" xfId="0" applyFont="1" applyBorder="1" applyAlignment="1">
      <alignment horizontal="center" vertical="center" wrapText="1"/>
    </xf>
    <xf numFmtId="0" fontId="81" fillId="0" borderId="12" xfId="0" applyFont="1" applyFill="1" applyBorder="1" applyAlignment="1">
      <alignment horizontal="center" vertical="center" wrapText="1"/>
    </xf>
    <xf numFmtId="0" fontId="81" fillId="0" borderId="3" xfId="0" applyFont="1" applyFill="1" applyBorder="1" applyAlignment="1">
      <alignment horizontal="center" vertical="center" wrapText="1"/>
    </xf>
    <xf numFmtId="0" fontId="0" fillId="0" borderId="0" xfId="0"/>
    <xf numFmtId="0" fontId="2" fillId="0" borderId="0" xfId="0" applyFont="1"/>
    <xf numFmtId="1" fontId="28" fillId="0" borderId="8" xfId="0" applyNumberFormat="1" applyFont="1" applyFill="1" applyBorder="1" applyAlignment="1">
      <alignment horizontal="center" vertical="center"/>
    </xf>
    <xf numFmtId="0" fontId="28" fillId="0" borderId="0" xfId="0" applyFont="1"/>
    <xf numFmtId="166" fontId="80" fillId="0" borderId="18" xfId="0" applyNumberFormat="1" applyFont="1" applyFill="1" applyBorder="1" applyAlignment="1">
      <alignment horizontal="center" vertical="center"/>
    </xf>
    <xf numFmtId="1" fontId="28" fillId="0" borderId="32" xfId="0" applyNumberFormat="1" applyFont="1" applyFill="1" applyBorder="1" applyAlignment="1">
      <alignment horizontal="center" vertical="center"/>
    </xf>
    <xf numFmtId="166" fontId="86" fillId="0" borderId="15" xfId="0" applyNumberFormat="1" applyFont="1" applyFill="1" applyBorder="1" applyAlignment="1">
      <alignment horizontal="center" vertical="center"/>
    </xf>
    <xf numFmtId="166" fontId="28" fillId="0" borderId="17" xfId="0" applyNumberFormat="1" applyFont="1" applyFill="1" applyBorder="1" applyAlignment="1">
      <alignment horizontal="center" vertical="center"/>
    </xf>
    <xf numFmtId="166" fontId="28" fillId="0" borderId="3" xfId="0" applyNumberFormat="1" applyFont="1" applyFill="1" applyBorder="1" applyAlignment="1">
      <alignment horizontal="center" vertical="center"/>
    </xf>
    <xf numFmtId="1" fontId="28" fillId="0" borderId="1" xfId="0" applyNumberFormat="1" applyFont="1" applyFill="1" applyBorder="1" applyAlignment="1">
      <alignment horizontal="center" vertical="center"/>
    </xf>
    <xf numFmtId="166" fontId="28" fillId="0" borderId="18" xfId="0" applyNumberFormat="1" applyFont="1" applyFill="1" applyBorder="1" applyAlignment="1">
      <alignment horizontal="center" vertical="center"/>
    </xf>
    <xf numFmtId="166" fontId="80" fillId="0" borderId="17" xfId="0" applyNumberFormat="1" applyFont="1" applyFill="1" applyBorder="1" applyAlignment="1">
      <alignment horizontal="center" vertical="center"/>
    </xf>
    <xf numFmtId="166" fontId="80" fillId="0" borderId="21" xfId="0" applyNumberFormat="1" applyFont="1" applyFill="1" applyBorder="1" applyAlignment="1">
      <alignment horizontal="center" vertical="center"/>
    </xf>
    <xf numFmtId="166" fontId="80" fillId="0" borderId="15" xfId="0" applyNumberFormat="1" applyFont="1" applyFill="1" applyBorder="1" applyAlignment="1">
      <alignment horizontal="center" vertical="center"/>
    </xf>
    <xf numFmtId="166" fontId="28" fillId="0" borderId="15" xfId="0" applyNumberFormat="1" applyFont="1" applyFill="1" applyBorder="1" applyAlignment="1">
      <alignment horizontal="center" vertical="center"/>
    </xf>
    <xf numFmtId="49" fontId="83" fillId="0" borderId="8" xfId="0" applyNumberFormat="1" applyFont="1" applyFill="1" applyBorder="1" applyAlignment="1">
      <alignment horizontal="left" vertical="center" wrapText="1"/>
    </xf>
    <xf numFmtId="1" fontId="80" fillId="0" borderId="32" xfId="0" applyNumberFormat="1" applyFont="1" applyFill="1" applyBorder="1" applyAlignment="1">
      <alignment horizontal="center" vertical="center"/>
    </xf>
    <xf numFmtId="0" fontId="0" fillId="0" borderId="0" xfId="0"/>
    <xf numFmtId="0" fontId="89" fillId="0" borderId="0" xfId="0" applyFont="1" applyAlignment="1"/>
    <xf numFmtId="0" fontId="90" fillId="0" borderId="0" xfId="0" applyFont="1" applyAlignment="1">
      <alignment horizontal="center"/>
    </xf>
    <xf numFmtId="0" fontId="89" fillId="0" borderId="0" xfId="0" applyFont="1" applyAlignment="1">
      <alignment horizontal="center"/>
    </xf>
    <xf numFmtId="0" fontId="89" fillId="0" borderId="0" xfId="0" applyFont="1" applyFill="1"/>
    <xf numFmtId="0" fontId="89" fillId="0" borderId="0" xfId="0" applyFont="1"/>
    <xf numFmtId="0" fontId="91" fillId="0" borderId="0" xfId="0" applyFont="1" applyAlignment="1">
      <alignment horizontal="left"/>
    </xf>
    <xf numFmtId="0" fontId="92" fillId="0" borderId="0" xfId="0" applyFont="1" applyAlignment="1">
      <alignment horizontal="center"/>
    </xf>
    <xf numFmtId="0" fontId="91" fillId="0" borderId="0" xfId="0" applyFont="1"/>
    <xf numFmtId="0" fontId="91" fillId="0" borderId="0" xfId="0" applyFont="1" applyAlignment="1"/>
    <xf numFmtId="0" fontId="91" fillId="0" borderId="36" xfId="0" applyFont="1" applyBorder="1" applyAlignment="1">
      <alignment horizontal="center" vertical="top"/>
    </xf>
    <xf numFmtId="0" fontId="92" fillId="0" borderId="36" xfId="0" applyFont="1" applyBorder="1" applyAlignment="1">
      <alignment horizontal="center" vertical="top"/>
    </xf>
    <xf numFmtId="0" fontId="91" fillId="0" borderId="34" xfId="0" applyFont="1" applyBorder="1" applyAlignment="1">
      <alignment horizontal="center" vertical="top"/>
    </xf>
    <xf numFmtId="0" fontId="92" fillId="0" borderId="35" xfId="0" applyFont="1" applyFill="1" applyBorder="1" applyAlignment="1">
      <alignment horizontal="center" vertical="center" wrapText="1"/>
    </xf>
    <xf numFmtId="0" fontId="92" fillId="49" borderId="35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 wrapText="1"/>
    </xf>
    <xf numFmtId="0" fontId="91" fillId="0" borderId="35" xfId="0" applyFont="1" applyFill="1" applyBorder="1" applyAlignment="1">
      <alignment horizontal="center" vertical="center"/>
    </xf>
    <xf numFmtId="167" fontId="91" fillId="0" borderId="1" xfId="0" applyNumberFormat="1" applyFont="1" applyFill="1" applyBorder="1" applyAlignment="1">
      <alignment horizontal="center" vertical="center"/>
    </xf>
    <xf numFmtId="167" fontId="91" fillId="49" borderId="35" xfId="0" applyNumberFormat="1" applyFont="1" applyFill="1" applyBorder="1" applyAlignment="1">
      <alignment horizontal="right" vertical="center"/>
    </xf>
    <xf numFmtId="167" fontId="91" fillId="0" borderId="1" xfId="0" applyNumberFormat="1" applyFont="1" applyFill="1" applyBorder="1" applyAlignment="1">
      <alignment horizontal="right" vertical="center"/>
    </xf>
    <xf numFmtId="0" fontId="91" fillId="0" borderId="1" xfId="0" applyFont="1" applyFill="1" applyBorder="1" applyAlignment="1">
      <alignment horizontal="right" vertical="center"/>
    </xf>
    <xf numFmtId="167" fontId="91" fillId="0" borderId="35" xfId="0" applyNumberFormat="1" applyFont="1" applyFill="1" applyBorder="1" applyAlignment="1">
      <alignment horizontal="center" vertical="center"/>
    </xf>
    <xf numFmtId="167" fontId="91" fillId="49" borderId="35" xfId="0" applyNumberFormat="1" applyFont="1" applyFill="1" applyBorder="1" applyAlignment="1">
      <alignment horizontal="center" vertical="center"/>
    </xf>
    <xf numFmtId="167" fontId="91" fillId="48" borderId="1" xfId="0" applyNumberFormat="1" applyFont="1" applyFill="1" applyBorder="1" applyAlignment="1">
      <alignment horizontal="center" vertical="center"/>
    </xf>
    <xf numFmtId="9" fontId="91" fillId="0" borderId="35" xfId="0" applyNumberFormat="1" applyFont="1" applyBorder="1" applyAlignment="1">
      <alignment horizontal="center" vertical="center"/>
    </xf>
    <xf numFmtId="166" fontId="91" fillId="0" borderId="1" xfId="0" applyNumberFormat="1" applyFont="1" applyFill="1" applyBorder="1" applyAlignment="1">
      <alignment horizontal="right" vertical="center"/>
    </xf>
    <xf numFmtId="4" fontId="91" fillId="0" borderId="1" xfId="0" applyNumberFormat="1" applyFont="1" applyFill="1" applyBorder="1" applyAlignment="1">
      <alignment horizontal="right" vertical="center"/>
    </xf>
    <xf numFmtId="4" fontId="91" fillId="48" borderId="35" xfId="0" applyNumberFormat="1" applyFont="1" applyFill="1" applyBorder="1" applyAlignment="1">
      <alignment horizontal="center" vertical="center"/>
    </xf>
    <xf numFmtId="0" fontId="91" fillId="0" borderId="35" xfId="0" applyFont="1" applyBorder="1" applyAlignment="1">
      <alignment vertical="center" wrapText="1"/>
    </xf>
    <xf numFmtId="167" fontId="91" fillId="48" borderId="35" xfId="0" applyNumberFormat="1" applyFont="1" applyFill="1" applyBorder="1" applyAlignment="1">
      <alignment horizontal="center" vertical="center"/>
    </xf>
    <xf numFmtId="0" fontId="91" fillId="0" borderId="35" xfId="0" applyFont="1" applyBorder="1" applyAlignment="1">
      <alignment horizontal="left" vertical="center" wrapText="1"/>
    </xf>
    <xf numFmtId="167" fontId="92" fillId="47" borderId="1" xfId="0" applyNumberFormat="1" applyFont="1" applyFill="1" applyBorder="1" applyAlignment="1">
      <alignment horizontal="center"/>
    </xf>
    <xf numFmtId="167" fontId="92" fillId="11" borderId="1" xfId="0" applyNumberFormat="1" applyFont="1" applyFill="1" applyBorder="1" applyAlignment="1">
      <alignment horizontal="center"/>
    </xf>
    <xf numFmtId="167" fontId="92" fillId="11" borderId="35" xfId="0" applyNumberFormat="1" applyFont="1" applyFill="1" applyBorder="1" applyAlignment="1">
      <alignment horizontal="center"/>
    </xf>
    <xf numFmtId="0" fontId="91" fillId="0" borderId="1" xfId="0" applyFont="1" applyFill="1" applyBorder="1" applyAlignment="1">
      <alignment horizontal="center" vertical="center"/>
    </xf>
    <xf numFmtId="0" fontId="93" fillId="0" borderId="1" xfId="0" applyFont="1" applyFill="1" applyBorder="1" applyAlignment="1">
      <alignment vertical="center" wrapText="1"/>
    </xf>
    <xf numFmtId="0" fontId="92" fillId="0" borderId="1" xfId="0" applyFont="1" applyFill="1" applyBorder="1" applyAlignment="1">
      <alignment horizontal="center" vertical="center" wrapText="1"/>
    </xf>
    <xf numFmtId="0" fontId="91" fillId="0" borderId="1" xfId="0" applyFont="1" applyFill="1" applyBorder="1" applyAlignment="1">
      <alignment horizontal="center" vertical="center" wrapText="1"/>
    </xf>
    <xf numFmtId="167" fontId="92" fillId="0" borderId="1" xfId="0" applyNumberFormat="1" applyFont="1" applyFill="1" applyBorder="1" applyAlignment="1">
      <alignment horizontal="center" vertical="center"/>
    </xf>
    <xf numFmtId="167" fontId="92" fillId="0" borderId="1" xfId="0" applyNumberFormat="1" applyFont="1" applyFill="1" applyBorder="1" applyAlignment="1">
      <alignment vertical="center"/>
    </xf>
    <xf numFmtId="189" fontId="91" fillId="0" borderId="35" xfId="0" applyNumberFormat="1" applyFont="1" applyBorder="1" applyAlignment="1">
      <alignment horizontal="center" vertical="center"/>
    </xf>
    <xf numFmtId="0" fontId="91" fillId="0" borderId="35" xfId="0" applyFont="1" applyBorder="1"/>
    <xf numFmtId="0" fontId="91" fillId="0" borderId="1" xfId="0" applyFont="1" applyFill="1" applyBorder="1" applyAlignment="1">
      <alignment vertical="center" wrapText="1"/>
    </xf>
    <xf numFmtId="167" fontId="93" fillId="0" borderId="1" xfId="0" applyNumberFormat="1" applyFont="1" applyFill="1" applyBorder="1" applyAlignment="1">
      <alignment horizontal="center"/>
    </xf>
    <xf numFmtId="167" fontId="92" fillId="0" borderId="35" xfId="0" applyNumberFormat="1" applyFont="1" applyFill="1" applyBorder="1" applyAlignment="1">
      <alignment horizontal="center" vertical="center"/>
    </xf>
    <xf numFmtId="0" fontId="91" fillId="0" borderId="1" xfId="0" applyFont="1" applyFill="1" applyBorder="1" applyAlignment="1">
      <alignment horizontal="center"/>
    </xf>
    <xf numFmtId="0" fontId="91" fillId="0" borderId="1" xfId="0" applyFont="1" applyFill="1" applyBorder="1" applyAlignment="1">
      <alignment horizontal="right" vertical="center" wrapText="1"/>
    </xf>
    <xf numFmtId="167" fontId="91" fillId="0" borderId="1" xfId="0" applyNumberFormat="1" applyFont="1" applyFill="1" applyBorder="1" applyAlignment="1">
      <alignment horizontal="right"/>
    </xf>
    <xf numFmtId="189" fontId="91" fillId="0" borderId="35" xfId="0" applyNumberFormat="1" applyFont="1" applyBorder="1"/>
    <xf numFmtId="189" fontId="91" fillId="0" borderId="35" xfId="0" applyNumberFormat="1" applyFont="1" applyBorder="1" applyAlignment="1">
      <alignment horizontal="center"/>
    </xf>
    <xf numFmtId="0" fontId="92" fillId="0" borderId="35" xfId="0" applyFont="1" applyBorder="1" applyAlignment="1">
      <alignment horizontal="center" vertical="center" wrapText="1"/>
    </xf>
    <xf numFmtId="0" fontId="91" fillId="0" borderId="35" xfId="0" applyFont="1" applyBorder="1" applyAlignment="1"/>
    <xf numFmtId="0" fontId="91" fillId="0" borderId="35" xfId="0" applyFont="1" applyFill="1" applyBorder="1"/>
    <xf numFmtId="0" fontId="91" fillId="48" borderId="35" xfId="0" applyFont="1" applyFill="1" applyBorder="1" applyAlignment="1">
      <alignment horizontal="center" vertical="center" wrapText="1"/>
    </xf>
    <xf numFmtId="0" fontId="91" fillId="0" borderId="35" xfId="0" applyFont="1" applyBorder="1" applyAlignment="1">
      <alignment horizontal="center"/>
    </xf>
    <xf numFmtId="49" fontId="82" fillId="0" borderId="33" xfId="0" applyNumberFormat="1" applyFont="1" applyFill="1" applyBorder="1" applyAlignment="1">
      <alignment horizontal="center" vertical="center" wrapText="1"/>
    </xf>
    <xf numFmtId="49" fontId="82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79" fillId="0" borderId="11" xfId="1" applyFont="1" applyFill="1" applyBorder="1" applyAlignment="1">
      <alignment horizontal="left" vertical="center" wrapText="1"/>
    </xf>
    <xf numFmtId="0" fontId="79" fillId="0" borderId="2" xfId="1" applyFont="1" applyFill="1" applyBorder="1" applyAlignment="1">
      <alignment horizontal="left" vertical="center" wrapText="1"/>
    </xf>
    <xf numFmtId="0" fontId="79" fillId="0" borderId="20" xfId="1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81" fillId="0" borderId="13" xfId="0" applyFont="1" applyFill="1" applyBorder="1" applyAlignment="1">
      <alignment horizontal="center" vertical="center" wrapText="1"/>
    </xf>
    <xf numFmtId="0" fontId="81" fillId="0" borderId="14" xfId="0" applyFont="1" applyFill="1" applyBorder="1" applyAlignment="1">
      <alignment horizontal="center" vertical="center" wrapText="1"/>
    </xf>
    <xf numFmtId="0" fontId="81" fillId="0" borderId="6" xfId="0" applyFont="1" applyFill="1" applyBorder="1" applyAlignment="1">
      <alignment horizontal="center" vertical="center" wrapText="1"/>
    </xf>
    <xf numFmtId="0" fontId="81" fillId="0" borderId="16" xfId="0" applyFont="1" applyFill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center" vertical="center" wrapText="1"/>
    </xf>
    <xf numFmtId="0" fontId="81" fillId="0" borderId="2" xfId="0" applyFont="1" applyFill="1" applyBorder="1" applyAlignment="1">
      <alignment horizontal="center" vertical="center" wrapText="1"/>
    </xf>
    <xf numFmtId="0" fontId="91" fillId="0" borderId="0" xfId="0" applyFont="1" applyAlignment="1">
      <alignment horizontal="left"/>
    </xf>
    <xf numFmtId="0" fontId="91" fillId="0" borderId="37" xfId="0" applyFont="1" applyBorder="1" applyAlignment="1">
      <alignment horizontal="center" vertical="center" wrapText="1"/>
    </xf>
    <xf numFmtId="0" fontId="91" fillId="0" borderId="2" xfId="0" applyFont="1" applyBorder="1" applyAlignment="1">
      <alignment horizontal="center" vertical="center" wrapText="1"/>
    </xf>
    <xf numFmtId="0" fontId="91" fillId="0" borderId="8" xfId="0" applyFont="1" applyBorder="1" applyAlignment="1">
      <alignment horizontal="center" vertical="center" wrapText="1"/>
    </xf>
    <xf numFmtId="0" fontId="91" fillId="0" borderId="34" xfId="0" applyFont="1" applyBorder="1" applyAlignment="1">
      <alignment horizontal="center" vertical="top"/>
    </xf>
    <xf numFmtId="0" fontId="92" fillId="0" borderId="0" xfId="0" applyFont="1" applyAlignment="1">
      <alignment horizontal="center"/>
    </xf>
    <xf numFmtId="0" fontId="94" fillId="0" borderId="37" xfId="0" applyFont="1" applyBorder="1" applyAlignment="1">
      <alignment horizontal="center" vertical="center" wrapText="1"/>
    </xf>
    <xf numFmtId="0" fontId="94" fillId="0" borderId="2" xfId="0" applyFont="1" applyBorder="1" applyAlignment="1">
      <alignment horizontal="center" vertical="center" wrapText="1"/>
    </xf>
    <xf numFmtId="0" fontId="94" fillId="0" borderId="8" xfId="0" applyFont="1" applyBorder="1" applyAlignment="1">
      <alignment horizontal="center" vertical="center" wrapText="1"/>
    </xf>
    <xf numFmtId="0" fontId="92" fillId="0" borderId="0" xfId="0" applyFont="1" applyBorder="1" applyAlignment="1">
      <alignment horizontal="center" vertical="center"/>
    </xf>
  </cellXfs>
  <cellStyles count="1423">
    <cellStyle name=" 1" xfId="3"/>
    <cellStyle name=" 1 2" xfId="4"/>
    <cellStyle name=" 1_Stage1" xfId="5"/>
    <cellStyle name="%" xfId="54"/>
    <cellStyle name="%_Inputs" xfId="55"/>
    <cellStyle name="%_Inputs (const)" xfId="56"/>
    <cellStyle name="%_Inputs Co" xfId="57"/>
    <cellStyle name="_Model_RAB Мой" xfId="58"/>
    <cellStyle name="_Model_RAB Мой_46EE.2011(v1.0)" xfId="59"/>
    <cellStyle name="_Model_RAB Мой_ARMRAZR" xfId="60"/>
    <cellStyle name="_Model_RAB Мой_BALANCE.WARM.2011YEAR.NEW.UPDATE.SCHEME" xfId="61"/>
    <cellStyle name="_Model_RAB Мой_NADB.JNVLS.APTEKA.2011(v1.3.3)" xfId="62"/>
    <cellStyle name="_Model_RAB Мой_NADB.JNVLS.APTEKA.2011(v1.3.4)" xfId="63"/>
    <cellStyle name="_Model_RAB Мой_PR.PROG.WARM.NOTCOMBI.2012.2.16_v1.4(04.04.11) " xfId="6"/>
    <cellStyle name="_Model_RAB Мой_PREDEL.JKH.UTV.2011(v1.0.1)" xfId="64"/>
    <cellStyle name="_Model_RAB Мой_UPDATE.46EE.2011.TO.1.1" xfId="65"/>
    <cellStyle name="_Model_RAB Мой_UPDATE.BALANCE.WARM.2011YEAR.TO.1.1" xfId="66"/>
    <cellStyle name="_Model_RAB Мой_Книга2_PR.PROG.WARM.NOTCOMBI.2012.2.16_v1.4(04.04.11) " xfId="7"/>
    <cellStyle name="_Model_RAB_MRSK_svod" xfId="67"/>
    <cellStyle name="_Model_RAB_MRSK_svod_46EE.2011(v1.0)" xfId="68"/>
    <cellStyle name="_Model_RAB_MRSK_svod_ARMRAZR" xfId="69"/>
    <cellStyle name="_Model_RAB_MRSK_svod_BALANCE.WARM.2011YEAR.NEW.UPDATE.SCHEME" xfId="70"/>
    <cellStyle name="_Model_RAB_MRSK_svod_NADB.JNVLS.APTEKA.2011(v1.3.3)" xfId="71"/>
    <cellStyle name="_Model_RAB_MRSK_svod_NADB.JNVLS.APTEKA.2011(v1.3.4)" xfId="72"/>
    <cellStyle name="_Model_RAB_MRSK_svod_PR.PROG.WARM.NOTCOMBI.2012.2.16_v1.4(04.04.11) " xfId="8"/>
    <cellStyle name="_Model_RAB_MRSK_svod_PREDEL.JKH.UTV.2011(v1.0.1)" xfId="73"/>
    <cellStyle name="_Model_RAB_MRSK_svod_UPDATE.46EE.2011.TO.1.1" xfId="74"/>
    <cellStyle name="_Model_RAB_MRSK_svod_UPDATE.BALANCE.WARM.2011YEAR.TO.1.1" xfId="75"/>
    <cellStyle name="_Model_RAB_MRSK_svod_Книга2_PR.PROG.WARM.NOTCOMBI.2012.2.16_v1.4(04.04.11) " xfId="9"/>
    <cellStyle name="_ВО ОП ТЭС-ОТ- 2007" xfId="76"/>
    <cellStyle name="_ВФ ОАО ТЭС-ОТ- 2009" xfId="77"/>
    <cellStyle name="_выручка по присоединениям2" xfId="78"/>
    <cellStyle name="_Договор аренды ЯЭ с разбивкой" xfId="79"/>
    <cellStyle name="_Исходные данные для модели" xfId="80"/>
    <cellStyle name="_МОДЕЛЬ_1 (2)" xfId="81"/>
    <cellStyle name="_МОДЕЛЬ_1 (2)_46EE.2011(v1.0)" xfId="82"/>
    <cellStyle name="_МОДЕЛЬ_1 (2)_ARMRAZR" xfId="83"/>
    <cellStyle name="_МОДЕЛЬ_1 (2)_BALANCE.WARM.2011YEAR.NEW.UPDATE.SCHEME" xfId="84"/>
    <cellStyle name="_МОДЕЛЬ_1 (2)_NADB.JNVLS.APTEKA.2011(v1.3.3)" xfId="85"/>
    <cellStyle name="_МОДЕЛЬ_1 (2)_NADB.JNVLS.APTEKA.2011(v1.3.4)" xfId="86"/>
    <cellStyle name="_МОДЕЛЬ_1 (2)_PR.PROG.WARM.NOTCOMBI.2012.2.16_v1.4(04.04.11) " xfId="10"/>
    <cellStyle name="_МОДЕЛЬ_1 (2)_PREDEL.JKH.UTV.2011(v1.0.1)" xfId="87"/>
    <cellStyle name="_МОДЕЛЬ_1 (2)_UPDATE.46EE.2011.TO.1.1" xfId="88"/>
    <cellStyle name="_МОДЕЛЬ_1 (2)_UPDATE.BALANCE.WARM.2011YEAR.TO.1.1" xfId="89"/>
    <cellStyle name="_МОДЕЛЬ_1 (2)_Книга2_PR.PROG.WARM.NOTCOMBI.2012.2.16_v1.4(04.04.11) " xfId="11"/>
    <cellStyle name="_НВВ 2009 постатейно свод по филиалам_09_02_09" xfId="90"/>
    <cellStyle name="_НВВ 2009 постатейно свод по филиалам_для Валентина" xfId="91"/>
    <cellStyle name="_Омск" xfId="92"/>
    <cellStyle name="_ОТ ИД 2009" xfId="93"/>
    <cellStyle name="_пр 5 тариф RAB" xfId="94"/>
    <cellStyle name="_пр 5 тариф RAB_46EE.2011(v1.0)" xfId="95"/>
    <cellStyle name="_пр 5 тариф RAB_ARMRAZR" xfId="96"/>
    <cellStyle name="_пр 5 тариф RAB_BALANCE.WARM.2011YEAR.NEW.UPDATE.SCHEME" xfId="97"/>
    <cellStyle name="_пр 5 тариф RAB_NADB.JNVLS.APTEKA.2011(v1.3.3)" xfId="98"/>
    <cellStyle name="_пр 5 тариф RAB_NADB.JNVLS.APTEKA.2011(v1.3.4)" xfId="99"/>
    <cellStyle name="_пр 5 тариф RAB_PR.PROG.WARM.NOTCOMBI.2012.2.16_v1.4(04.04.11) " xfId="12"/>
    <cellStyle name="_пр 5 тариф RAB_PREDEL.JKH.UTV.2011(v1.0.1)" xfId="100"/>
    <cellStyle name="_пр 5 тариф RAB_UPDATE.46EE.2011.TO.1.1" xfId="101"/>
    <cellStyle name="_пр 5 тариф RAB_UPDATE.BALANCE.WARM.2011YEAR.TO.1.1" xfId="102"/>
    <cellStyle name="_пр 5 тариф RAB_Книга2_PR.PROG.WARM.NOTCOMBI.2012.2.16_v1.4(04.04.11) " xfId="13"/>
    <cellStyle name="_Предожение _ДБП_2009 г ( согласованные БП)  (2)" xfId="103"/>
    <cellStyle name="_Приложение МТС-3-КС" xfId="104"/>
    <cellStyle name="_Приложение-МТС--2-1" xfId="105"/>
    <cellStyle name="_Расчет RAB_22072008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NADB.JNVLS.APTEKA.2011(v1.3.3)" xfId="110"/>
    <cellStyle name="_Расчет RAB_22072008_NADB.JNVLS.APTEKA.2011(v1.3.4)" xfId="111"/>
    <cellStyle name="_Расчет RAB_22072008_PR.PROG.WARM.NOTCOMBI.2012.2.16_v1.4(04.04.11) " xfId="14"/>
    <cellStyle name="_Расчет RAB_22072008_PREDEL.JKH.UTV.2011(v1.0.1)" xfId="112"/>
    <cellStyle name="_Расчет RAB_22072008_UPDATE.46EE.2011.TO.1.1" xfId="113"/>
    <cellStyle name="_Расчет RAB_22072008_UPDATE.BALANCE.WARM.2011YEAR.TO.1.1" xfId="114"/>
    <cellStyle name="_Расчет RAB_22072008_Книга2_PR.PROG.WARM.NOTCOMBI.2012.2.16_v1.4(04.04.11) " xfId="15"/>
    <cellStyle name="_Расчет RAB_Лен и МОЭСК_с 2010 года_14.04.2009_со сглаж_version 3.0_без ФСК" xfId="115"/>
    <cellStyle name="_Расчет RAB_Лен и МОЭСК_с 2010 года_14.04.2009_со сглаж_version 3.0_без ФСК_46EE.2011(v1.0)" xfId="116"/>
    <cellStyle name="_Расчет RAB_Лен и МОЭСК_с 2010 года_14.04.2009_со сглаж_version 3.0_без ФСК_ARMRAZR" xfId="117"/>
    <cellStyle name="_Расчет RAB_Лен и МОЭСК_с 2010 года_14.04.2009_со сглаж_version 3.0_без ФСК_BALANCE.WARM.2011YEAR.NEW.UPDATE.SCHEME" xfId="118"/>
    <cellStyle name="_Расчет RAB_Лен и МОЭСК_с 2010 года_14.04.2009_со сглаж_version 3.0_без ФСК_NADB.JNVLS.APTEKA.2011(v1.3.3)" xfId="119"/>
    <cellStyle name="_Расчет RAB_Лен и МОЭСК_с 2010 года_14.04.2009_со сглаж_version 3.0_без ФСК_NADB.JNVLS.APTEKA.2011(v1.3.4)" xfId="120"/>
    <cellStyle name="_Расчет RAB_Лен и МОЭСК_с 2010 года_14.04.2009_со сглаж_version 3.0_без ФСК_PR.PROG.WARM.NOTCOMBI.2012.2.16_v1.4(04.04.11) " xfId="16"/>
    <cellStyle name="_Расчет RAB_Лен и МОЭСК_с 2010 года_14.04.2009_со сглаж_version 3.0_без ФСК_PREDEL.JKH.UTV.2011(v1.0.1)" xfId="121"/>
    <cellStyle name="_Расчет RAB_Лен и МОЭСК_с 2010 года_14.04.2009_со сглаж_version 3.0_без ФСК_UPDATE.46EE.2011.TO.1.1" xfId="122"/>
    <cellStyle name="_Расчет RAB_Лен и МОЭСК_с 2010 года_14.04.2009_со сглаж_version 3.0_без ФСК_UPDATE.BALANCE.WARM.2011YEAR.TO.1.1" xfId="123"/>
    <cellStyle name="_Расчет RAB_Лен и МОЭСК_с 2010 года_14.04.2009_со сглаж_version 3.0_без ФСК_Книга2_PR.PROG.WARM.NOTCOMBI.2012.2.16_v1.4(04.04.11) " xfId="17"/>
    <cellStyle name="_Свод по ИПР (2)" xfId="124"/>
    <cellStyle name="_таблицы для расчетов28-04-08_2006-2009_прибыль корр_по ИА" xfId="125"/>
    <cellStyle name="_таблицы для расчетов28-04-08_2006-2009с ИА" xfId="126"/>
    <cellStyle name="_Форма 6  РТК.xls(отчет по Адр пр. ЛО)" xfId="127"/>
    <cellStyle name="_Формат разбивки по МРСК_РСК" xfId="128"/>
    <cellStyle name="_Формат_для Согласования" xfId="129"/>
    <cellStyle name="_экон.форм-т ВО 1 с разбивкой" xfId="130"/>
    <cellStyle name="”€ќђќ‘ћ‚›‰" xfId="131"/>
    <cellStyle name="”€љ‘€ђћ‚ђќќ›‰" xfId="132"/>
    <cellStyle name="”ќђќ‘ћ‚›‰" xfId="133"/>
    <cellStyle name="”љ‘ђћ‚ђќќ›‰" xfId="134"/>
    <cellStyle name="„…ќ…†ќ›‰" xfId="135"/>
    <cellStyle name="€’ћѓћ‚›‰" xfId="136"/>
    <cellStyle name="‡ђѓћ‹ћ‚ћљ1" xfId="137"/>
    <cellStyle name="‡ђѓћ‹ћ‚ћљ2" xfId="138"/>
    <cellStyle name="’ћѓћ‚›‰" xfId="139"/>
    <cellStyle name="20% - Accent1" xfId="140"/>
    <cellStyle name="20% - Accent1 2" xfId="141"/>
    <cellStyle name="20% - Accent1_46EE.2011(v1.0)" xfId="142"/>
    <cellStyle name="20% - Accent2" xfId="143"/>
    <cellStyle name="20% - Accent2 2" xfId="144"/>
    <cellStyle name="20% - Accent2_46EE.2011(v1.0)" xfId="145"/>
    <cellStyle name="20% - Accent3" xfId="146"/>
    <cellStyle name="20% - Accent3 2" xfId="147"/>
    <cellStyle name="20% - Accent3_46EE.2011(v1.0)" xfId="148"/>
    <cellStyle name="20% - Accent4" xfId="149"/>
    <cellStyle name="20% - Accent4 2" xfId="150"/>
    <cellStyle name="20% - Accent4_46EE.2011(v1.0)" xfId="151"/>
    <cellStyle name="20% - Accent5" xfId="152"/>
    <cellStyle name="20% - Accent5 2" xfId="153"/>
    <cellStyle name="20% - Accent5_46EE.2011(v1.0)" xfId="154"/>
    <cellStyle name="20% - Accent6" xfId="155"/>
    <cellStyle name="20% - Accent6 2" xfId="156"/>
    <cellStyle name="20% - Accent6_46EE.2011(v1.0)" xfId="157"/>
    <cellStyle name="20% - Акцент1 10" xfId="158"/>
    <cellStyle name="20% - Акцент1 2" xfId="159"/>
    <cellStyle name="20% - Акцент1 2 2" xfId="160"/>
    <cellStyle name="20% - Акцент1 2_46EE.2011(v1.0)" xfId="161"/>
    <cellStyle name="20% - Акцент1 3" xfId="162"/>
    <cellStyle name="20% - Акцент1 3 2" xfId="163"/>
    <cellStyle name="20% - Акцент1 3_46EE.2011(v1.0)" xfId="164"/>
    <cellStyle name="20% - Акцент1 4" xfId="165"/>
    <cellStyle name="20% - Акцент1 4 2" xfId="166"/>
    <cellStyle name="20% - Акцент1 4_46EE.2011(v1.0)" xfId="167"/>
    <cellStyle name="20% - Акцент1 5" xfId="168"/>
    <cellStyle name="20% - Акцент1 5 2" xfId="169"/>
    <cellStyle name="20% - Акцент1 5_46EE.2011(v1.0)" xfId="170"/>
    <cellStyle name="20% - Акцент1 6" xfId="171"/>
    <cellStyle name="20% - Акцент1 6 2" xfId="172"/>
    <cellStyle name="20% - Акцент1 6_46EE.2011(v1.0)" xfId="173"/>
    <cellStyle name="20% - Акцент1 7" xfId="174"/>
    <cellStyle name="20% - Акцент1 7 2" xfId="175"/>
    <cellStyle name="20% - Акцент1 7_46EE.2011(v1.0)" xfId="176"/>
    <cellStyle name="20% - Акцент1 8" xfId="177"/>
    <cellStyle name="20% - Акцент1 8 2" xfId="178"/>
    <cellStyle name="20% - Акцент1 8_46EE.2011(v1.0)" xfId="179"/>
    <cellStyle name="20% - Акцент1 9" xfId="180"/>
    <cellStyle name="20% - Акцент1 9 2" xfId="181"/>
    <cellStyle name="20% - Акцент1 9_46EE.2011(v1.0)" xfId="182"/>
    <cellStyle name="20% - Акцент2 10" xfId="183"/>
    <cellStyle name="20% - Акцент2 2" xfId="184"/>
    <cellStyle name="20% - Акцент2 2 2" xfId="185"/>
    <cellStyle name="20% - Акцент2 2_46EE.2011(v1.0)" xfId="186"/>
    <cellStyle name="20% - Акцент2 3" xfId="187"/>
    <cellStyle name="20% - Акцент2 3 2" xfId="188"/>
    <cellStyle name="20% - Акцент2 3_46EE.2011(v1.0)" xfId="189"/>
    <cellStyle name="20% - Акцент2 4" xfId="190"/>
    <cellStyle name="20% - Акцент2 4 2" xfId="191"/>
    <cellStyle name="20% - Акцент2 4_46EE.2011(v1.0)" xfId="192"/>
    <cellStyle name="20% - Акцент2 5" xfId="193"/>
    <cellStyle name="20% - Акцент2 5 2" xfId="194"/>
    <cellStyle name="20% - Акцент2 5_46EE.2011(v1.0)" xfId="195"/>
    <cellStyle name="20% - Акцент2 6" xfId="196"/>
    <cellStyle name="20% - Акцент2 6 2" xfId="197"/>
    <cellStyle name="20% - Акцент2 6_46EE.2011(v1.0)" xfId="198"/>
    <cellStyle name="20% - Акцент2 7" xfId="199"/>
    <cellStyle name="20% - Акцент2 7 2" xfId="200"/>
    <cellStyle name="20% - Акцент2 7_46EE.2011(v1.0)" xfId="201"/>
    <cellStyle name="20% - Акцент2 8" xfId="202"/>
    <cellStyle name="20% - Акцент2 8 2" xfId="203"/>
    <cellStyle name="20% - Акцент2 8_46EE.2011(v1.0)" xfId="204"/>
    <cellStyle name="20% - Акцент2 9" xfId="205"/>
    <cellStyle name="20% - Акцент2 9 2" xfId="206"/>
    <cellStyle name="20% - Акцент2 9_46EE.2011(v1.0)" xfId="207"/>
    <cellStyle name="20% - Акцент3 10" xfId="208"/>
    <cellStyle name="20% - Акцент3 2" xfId="209"/>
    <cellStyle name="20% - Акцент3 2 2" xfId="210"/>
    <cellStyle name="20% - Акцент3 2_46EE.2011(v1.0)" xfId="211"/>
    <cellStyle name="20% - Акцент3 3" xfId="212"/>
    <cellStyle name="20% - Акцент3 3 2" xfId="213"/>
    <cellStyle name="20% - Акцент3 3_46EE.2011(v1.0)" xfId="214"/>
    <cellStyle name="20% - Акцент3 4" xfId="215"/>
    <cellStyle name="20% - Акцент3 4 2" xfId="216"/>
    <cellStyle name="20% - Акцент3 4_46EE.2011(v1.0)" xfId="217"/>
    <cellStyle name="20% - Акцент3 5" xfId="218"/>
    <cellStyle name="20% - Акцент3 5 2" xfId="219"/>
    <cellStyle name="20% - Акцент3 5_46EE.2011(v1.0)" xfId="220"/>
    <cellStyle name="20% - Акцент3 6" xfId="221"/>
    <cellStyle name="20% - Акцент3 6 2" xfId="222"/>
    <cellStyle name="20% - Акцент3 6_46EE.2011(v1.0)" xfId="223"/>
    <cellStyle name="20% - Акцент3 7" xfId="224"/>
    <cellStyle name="20% - Акцент3 7 2" xfId="225"/>
    <cellStyle name="20% - Акцент3 7_46EE.2011(v1.0)" xfId="226"/>
    <cellStyle name="20% - Акцент3 8" xfId="227"/>
    <cellStyle name="20% - Акцент3 8 2" xfId="228"/>
    <cellStyle name="20% - Акцент3 8_46EE.2011(v1.0)" xfId="229"/>
    <cellStyle name="20% - Акцент3 9" xfId="230"/>
    <cellStyle name="20% - Акцент3 9 2" xfId="231"/>
    <cellStyle name="20% - Акцент3 9_46EE.2011(v1.0)" xfId="232"/>
    <cellStyle name="20% - Акцент4 10" xfId="233"/>
    <cellStyle name="20% - Акцент4 2" xfId="234"/>
    <cellStyle name="20% - Акцент4 2 2" xfId="235"/>
    <cellStyle name="20% - Акцент4 2_46EE.2011(v1.0)" xfId="236"/>
    <cellStyle name="20% - Акцент4 3" xfId="237"/>
    <cellStyle name="20% - Акцент4 3 2" xfId="238"/>
    <cellStyle name="20% - Акцент4 3_46EE.2011(v1.0)" xfId="239"/>
    <cellStyle name="20% - Акцент4 4" xfId="240"/>
    <cellStyle name="20% - Акцент4 4 2" xfId="241"/>
    <cellStyle name="20% - Акцент4 4_46EE.2011(v1.0)" xfId="242"/>
    <cellStyle name="20% - Акцент4 5" xfId="243"/>
    <cellStyle name="20% - Акцент4 5 2" xfId="244"/>
    <cellStyle name="20% - Акцент4 5_46EE.2011(v1.0)" xfId="245"/>
    <cellStyle name="20% - Акцент4 6" xfId="246"/>
    <cellStyle name="20% - Акцент4 6 2" xfId="247"/>
    <cellStyle name="20% - Акцент4 6_46EE.2011(v1.0)" xfId="248"/>
    <cellStyle name="20% - Акцент4 7" xfId="249"/>
    <cellStyle name="20% - Акцент4 7 2" xfId="250"/>
    <cellStyle name="20% - Акцент4 7_46EE.2011(v1.0)" xfId="251"/>
    <cellStyle name="20% - Акцент4 8" xfId="252"/>
    <cellStyle name="20% - Акцент4 8 2" xfId="253"/>
    <cellStyle name="20% - Акцент4 8_46EE.2011(v1.0)" xfId="254"/>
    <cellStyle name="20% - Акцент4 9" xfId="255"/>
    <cellStyle name="20% - Акцент4 9 2" xfId="256"/>
    <cellStyle name="20% - Акцент4 9_46EE.2011(v1.0)" xfId="257"/>
    <cellStyle name="20% - Акцент5 10" xfId="258"/>
    <cellStyle name="20% - Акцент5 2" xfId="259"/>
    <cellStyle name="20% - Акцент5 2 2" xfId="260"/>
    <cellStyle name="20% - Акцент5 2_46EE.2011(v1.0)" xfId="261"/>
    <cellStyle name="20% - Акцент5 3" xfId="262"/>
    <cellStyle name="20% - Акцент5 3 2" xfId="263"/>
    <cellStyle name="20% - Акцент5 3_46EE.2011(v1.0)" xfId="264"/>
    <cellStyle name="20% - Акцент5 4" xfId="265"/>
    <cellStyle name="20% - Акцент5 4 2" xfId="266"/>
    <cellStyle name="20% - Акцент5 4_46EE.2011(v1.0)" xfId="267"/>
    <cellStyle name="20% - Акцент5 5" xfId="268"/>
    <cellStyle name="20% - Акцент5 5 2" xfId="269"/>
    <cellStyle name="20% - Акцент5 5_46EE.2011(v1.0)" xfId="270"/>
    <cellStyle name="20% - Акцент5 6" xfId="271"/>
    <cellStyle name="20% - Акцент5 6 2" xfId="272"/>
    <cellStyle name="20% - Акцент5 6_46EE.2011(v1.0)" xfId="273"/>
    <cellStyle name="20% - Акцент5 7" xfId="274"/>
    <cellStyle name="20% - Акцент5 7 2" xfId="275"/>
    <cellStyle name="20% - Акцент5 7_46EE.2011(v1.0)" xfId="276"/>
    <cellStyle name="20% - Акцент5 8" xfId="277"/>
    <cellStyle name="20% - Акцент5 8 2" xfId="278"/>
    <cellStyle name="20% - Акцент5 8_46EE.2011(v1.0)" xfId="279"/>
    <cellStyle name="20% - Акцент5 9" xfId="280"/>
    <cellStyle name="20% - Акцент5 9 2" xfId="281"/>
    <cellStyle name="20% - Акцент5 9_46EE.2011(v1.0)" xfId="282"/>
    <cellStyle name="20% - Акцент6 10" xfId="283"/>
    <cellStyle name="20% - Акцент6 2" xfId="284"/>
    <cellStyle name="20% - Акцент6 2 2" xfId="285"/>
    <cellStyle name="20% - Акцент6 2_46EE.2011(v1.0)" xfId="286"/>
    <cellStyle name="20% - Акцент6 3" xfId="287"/>
    <cellStyle name="20% - Акцент6 3 2" xfId="288"/>
    <cellStyle name="20% - Акцент6 3_46EE.2011(v1.0)" xfId="289"/>
    <cellStyle name="20% - Акцент6 4" xfId="290"/>
    <cellStyle name="20% - Акцент6 4 2" xfId="291"/>
    <cellStyle name="20% - Акцент6 4_46EE.2011(v1.0)" xfId="292"/>
    <cellStyle name="20% - Акцент6 5" xfId="293"/>
    <cellStyle name="20% - Акцент6 5 2" xfId="294"/>
    <cellStyle name="20% - Акцент6 5_46EE.2011(v1.0)" xfId="295"/>
    <cellStyle name="20% - Акцент6 6" xfId="296"/>
    <cellStyle name="20% - Акцент6 6 2" xfId="297"/>
    <cellStyle name="20% - Акцент6 6_46EE.2011(v1.0)" xfId="298"/>
    <cellStyle name="20% - Акцент6 7" xfId="299"/>
    <cellStyle name="20% - Акцент6 7 2" xfId="300"/>
    <cellStyle name="20% - Акцент6 7_46EE.2011(v1.0)" xfId="301"/>
    <cellStyle name="20% - Акцент6 8" xfId="302"/>
    <cellStyle name="20% - Акцент6 8 2" xfId="303"/>
    <cellStyle name="20% - Акцент6 8_46EE.2011(v1.0)" xfId="304"/>
    <cellStyle name="20% - Акцент6 9" xfId="305"/>
    <cellStyle name="20% - Акцент6 9 2" xfId="306"/>
    <cellStyle name="20% - Акцент6 9_46EE.2011(v1.0)" xfId="307"/>
    <cellStyle name="40% - Accent1" xfId="308"/>
    <cellStyle name="40% - Accent1 2" xfId="309"/>
    <cellStyle name="40% - Accent1_46EE.2011(v1.0)" xfId="310"/>
    <cellStyle name="40% - Accent2" xfId="311"/>
    <cellStyle name="40% - Accent2 2" xfId="312"/>
    <cellStyle name="40% - Accent2_46EE.2011(v1.0)" xfId="313"/>
    <cellStyle name="40% - Accent3" xfId="314"/>
    <cellStyle name="40% - Accent3 2" xfId="315"/>
    <cellStyle name="40% - Accent3_46EE.2011(v1.0)" xfId="316"/>
    <cellStyle name="40% - Accent4" xfId="317"/>
    <cellStyle name="40% - Accent4 2" xfId="318"/>
    <cellStyle name="40% - Accent4_46EE.2011(v1.0)" xfId="319"/>
    <cellStyle name="40% - Accent5" xfId="320"/>
    <cellStyle name="40% - Accent5 2" xfId="321"/>
    <cellStyle name="40% - Accent5_46EE.2011(v1.0)" xfId="322"/>
    <cellStyle name="40% - Accent6" xfId="323"/>
    <cellStyle name="40% - Accent6 2" xfId="324"/>
    <cellStyle name="40% - Accent6_46EE.2011(v1.0)" xfId="325"/>
    <cellStyle name="40% - Акцент1 10" xfId="326"/>
    <cellStyle name="40% - Акцент1 2" xfId="327"/>
    <cellStyle name="40% - Акцент1 2 2" xfId="328"/>
    <cellStyle name="40% - Акцент1 2_46EE.2011(v1.0)" xfId="329"/>
    <cellStyle name="40% - Акцент1 3" xfId="330"/>
    <cellStyle name="40% - Акцент1 3 2" xfId="331"/>
    <cellStyle name="40% - Акцент1 3_46EE.2011(v1.0)" xfId="332"/>
    <cellStyle name="40% - Акцент1 4" xfId="333"/>
    <cellStyle name="40% - Акцент1 4 2" xfId="334"/>
    <cellStyle name="40% - Акцент1 4_46EE.2011(v1.0)" xfId="335"/>
    <cellStyle name="40% - Акцент1 5" xfId="336"/>
    <cellStyle name="40% - Акцент1 5 2" xfId="337"/>
    <cellStyle name="40% - Акцент1 5_46EE.2011(v1.0)" xfId="338"/>
    <cellStyle name="40% - Акцент1 6" xfId="339"/>
    <cellStyle name="40% - Акцент1 6 2" xfId="340"/>
    <cellStyle name="40% - Акцент1 6_46EE.2011(v1.0)" xfId="341"/>
    <cellStyle name="40% - Акцент1 7" xfId="342"/>
    <cellStyle name="40% - Акцент1 7 2" xfId="343"/>
    <cellStyle name="40% - Акцент1 7_46EE.2011(v1.0)" xfId="344"/>
    <cellStyle name="40% - Акцент1 8" xfId="345"/>
    <cellStyle name="40% - Акцент1 8 2" xfId="346"/>
    <cellStyle name="40% - Акцент1 8_46EE.2011(v1.0)" xfId="347"/>
    <cellStyle name="40% - Акцент1 9" xfId="348"/>
    <cellStyle name="40% - Акцент1 9 2" xfId="349"/>
    <cellStyle name="40% - Акцент1 9_46EE.2011(v1.0)" xfId="350"/>
    <cellStyle name="40% - Акцент2 10" xfId="351"/>
    <cellStyle name="40% - Акцент2 2" xfId="352"/>
    <cellStyle name="40% - Акцент2 2 2" xfId="353"/>
    <cellStyle name="40% - Акцент2 2_46EE.2011(v1.0)" xfId="354"/>
    <cellStyle name="40% - Акцент2 3" xfId="355"/>
    <cellStyle name="40% - Акцент2 3 2" xfId="356"/>
    <cellStyle name="40% - Акцент2 3_46EE.2011(v1.0)" xfId="357"/>
    <cellStyle name="40% - Акцент2 4" xfId="358"/>
    <cellStyle name="40% - Акцент2 4 2" xfId="359"/>
    <cellStyle name="40% - Акцент2 4_46EE.2011(v1.0)" xfId="360"/>
    <cellStyle name="40% - Акцент2 5" xfId="361"/>
    <cellStyle name="40% - Акцент2 5 2" xfId="362"/>
    <cellStyle name="40% - Акцент2 5_46EE.2011(v1.0)" xfId="363"/>
    <cellStyle name="40% - Акцент2 6" xfId="364"/>
    <cellStyle name="40% - Акцент2 6 2" xfId="365"/>
    <cellStyle name="40% - Акцент2 6_46EE.2011(v1.0)" xfId="366"/>
    <cellStyle name="40% - Акцент2 7" xfId="367"/>
    <cellStyle name="40% - Акцент2 7 2" xfId="368"/>
    <cellStyle name="40% - Акцент2 7_46EE.2011(v1.0)" xfId="369"/>
    <cellStyle name="40% - Акцент2 8" xfId="370"/>
    <cellStyle name="40% - Акцент2 8 2" xfId="371"/>
    <cellStyle name="40% - Акцент2 8_46EE.2011(v1.0)" xfId="372"/>
    <cellStyle name="40% - Акцент2 9" xfId="373"/>
    <cellStyle name="40% - Акцент2 9 2" xfId="374"/>
    <cellStyle name="40% - Акцент2 9_46EE.2011(v1.0)" xfId="375"/>
    <cellStyle name="40% - Акцент3 10" xfId="376"/>
    <cellStyle name="40% - Акцент3 2" xfId="377"/>
    <cellStyle name="40% - Акцент3 2 2" xfId="378"/>
    <cellStyle name="40% - Акцент3 2_46EE.2011(v1.0)" xfId="379"/>
    <cellStyle name="40% - Акцент3 3" xfId="380"/>
    <cellStyle name="40% - Акцент3 3 2" xfId="381"/>
    <cellStyle name="40% - Акцент3 3_46EE.2011(v1.0)" xfId="382"/>
    <cellStyle name="40% - Акцент3 4" xfId="383"/>
    <cellStyle name="40% - Акцент3 4 2" xfId="384"/>
    <cellStyle name="40% - Акцент3 4_46EE.2011(v1.0)" xfId="385"/>
    <cellStyle name="40% - Акцент3 5" xfId="386"/>
    <cellStyle name="40% - Акцент3 5 2" xfId="387"/>
    <cellStyle name="40% - Акцент3 5_46EE.2011(v1.0)" xfId="388"/>
    <cellStyle name="40% - Акцент3 6" xfId="389"/>
    <cellStyle name="40% - Акцент3 6 2" xfId="390"/>
    <cellStyle name="40% - Акцент3 6_46EE.2011(v1.0)" xfId="391"/>
    <cellStyle name="40% - Акцент3 7" xfId="392"/>
    <cellStyle name="40% - Акцент3 7 2" xfId="393"/>
    <cellStyle name="40% - Акцент3 7_46EE.2011(v1.0)" xfId="394"/>
    <cellStyle name="40% - Акцент3 8" xfId="395"/>
    <cellStyle name="40% - Акцент3 8 2" xfId="396"/>
    <cellStyle name="40% - Акцент3 8_46EE.2011(v1.0)" xfId="397"/>
    <cellStyle name="40% - Акцент3 9" xfId="398"/>
    <cellStyle name="40% - Акцент3 9 2" xfId="399"/>
    <cellStyle name="40% - Акцент3 9_46EE.2011(v1.0)" xfId="400"/>
    <cellStyle name="40% - Акцент4 10" xfId="401"/>
    <cellStyle name="40% - Акцент4 2" xfId="402"/>
    <cellStyle name="40% - Акцент4 2 2" xfId="403"/>
    <cellStyle name="40% - Акцент4 2_46EE.2011(v1.0)" xfId="404"/>
    <cellStyle name="40% - Акцент4 3" xfId="405"/>
    <cellStyle name="40% - Акцент4 3 2" xfId="406"/>
    <cellStyle name="40% - Акцент4 3_46EE.2011(v1.0)" xfId="407"/>
    <cellStyle name="40% - Акцент4 4" xfId="408"/>
    <cellStyle name="40% - Акцент4 4 2" xfId="409"/>
    <cellStyle name="40% - Акцент4 4_46EE.2011(v1.0)" xfId="410"/>
    <cellStyle name="40% - Акцент4 5" xfId="411"/>
    <cellStyle name="40% - Акцент4 5 2" xfId="412"/>
    <cellStyle name="40% - Акцент4 5_46EE.2011(v1.0)" xfId="413"/>
    <cellStyle name="40% - Акцент4 6" xfId="414"/>
    <cellStyle name="40% - Акцент4 6 2" xfId="415"/>
    <cellStyle name="40% - Акцент4 6_46EE.2011(v1.0)" xfId="416"/>
    <cellStyle name="40% - Акцент4 7" xfId="417"/>
    <cellStyle name="40% - Акцент4 7 2" xfId="418"/>
    <cellStyle name="40% - Акцент4 7_46EE.2011(v1.0)" xfId="419"/>
    <cellStyle name="40% - Акцент4 8" xfId="420"/>
    <cellStyle name="40% - Акцент4 8 2" xfId="421"/>
    <cellStyle name="40% - Акцент4 8_46EE.2011(v1.0)" xfId="422"/>
    <cellStyle name="40% - Акцент4 9" xfId="423"/>
    <cellStyle name="40% - Акцент4 9 2" xfId="424"/>
    <cellStyle name="40% - Акцент4 9_46EE.2011(v1.0)" xfId="425"/>
    <cellStyle name="40% - Акцент5 10" xfId="426"/>
    <cellStyle name="40% - Акцент5 2" xfId="427"/>
    <cellStyle name="40% - Акцент5 2 2" xfId="428"/>
    <cellStyle name="40% - Акцент5 2_46EE.2011(v1.0)" xfId="429"/>
    <cellStyle name="40% - Акцент5 3" xfId="430"/>
    <cellStyle name="40% - Акцент5 3 2" xfId="431"/>
    <cellStyle name="40% - Акцент5 3_46EE.2011(v1.0)" xfId="432"/>
    <cellStyle name="40% - Акцент5 4" xfId="433"/>
    <cellStyle name="40% - Акцент5 4 2" xfId="434"/>
    <cellStyle name="40% - Акцент5 4_46EE.2011(v1.0)" xfId="435"/>
    <cellStyle name="40% - Акцент5 5" xfId="436"/>
    <cellStyle name="40% - Акцент5 5 2" xfId="437"/>
    <cellStyle name="40% - Акцент5 5_46EE.2011(v1.0)" xfId="438"/>
    <cellStyle name="40% - Акцент5 6" xfId="439"/>
    <cellStyle name="40% - Акцент5 6 2" xfId="440"/>
    <cellStyle name="40% - Акцент5 6_46EE.2011(v1.0)" xfId="441"/>
    <cellStyle name="40% - Акцент5 7" xfId="442"/>
    <cellStyle name="40% - Акцент5 7 2" xfId="443"/>
    <cellStyle name="40% - Акцент5 7_46EE.2011(v1.0)" xfId="444"/>
    <cellStyle name="40% - Акцент5 8" xfId="445"/>
    <cellStyle name="40% - Акцент5 8 2" xfId="446"/>
    <cellStyle name="40% - Акцент5 8_46EE.2011(v1.0)" xfId="447"/>
    <cellStyle name="40% - Акцент5 9" xfId="448"/>
    <cellStyle name="40% - Акцент5 9 2" xfId="449"/>
    <cellStyle name="40% - Акцент5 9_46EE.2011(v1.0)" xfId="450"/>
    <cellStyle name="40% - Акцент6 10" xfId="451"/>
    <cellStyle name="40% - Акцент6 2" xfId="452"/>
    <cellStyle name="40% - Акцент6 2 2" xfId="453"/>
    <cellStyle name="40% - Акцент6 2_46EE.2011(v1.0)" xfId="454"/>
    <cellStyle name="40% - Акцент6 3" xfId="455"/>
    <cellStyle name="40% - Акцент6 3 2" xfId="456"/>
    <cellStyle name="40% - Акцент6 3_46EE.2011(v1.0)" xfId="457"/>
    <cellStyle name="40% - Акцент6 4" xfId="458"/>
    <cellStyle name="40% - Акцент6 4 2" xfId="459"/>
    <cellStyle name="40% - Акцент6 4_46EE.2011(v1.0)" xfId="460"/>
    <cellStyle name="40% - Акцент6 5" xfId="461"/>
    <cellStyle name="40% - Акцент6 5 2" xfId="462"/>
    <cellStyle name="40% - Акцент6 5_46EE.2011(v1.0)" xfId="463"/>
    <cellStyle name="40% - Акцент6 6" xfId="464"/>
    <cellStyle name="40% - Акцент6 6 2" xfId="465"/>
    <cellStyle name="40% - Акцент6 6_46EE.2011(v1.0)" xfId="466"/>
    <cellStyle name="40% - Акцент6 7" xfId="467"/>
    <cellStyle name="40% - Акцент6 7 2" xfId="468"/>
    <cellStyle name="40% - Акцент6 7_46EE.2011(v1.0)" xfId="469"/>
    <cellStyle name="40% - Акцент6 8" xfId="470"/>
    <cellStyle name="40% - Акцент6 8 2" xfId="471"/>
    <cellStyle name="40% - Акцент6 8_46EE.2011(v1.0)" xfId="472"/>
    <cellStyle name="40% - Акцент6 9" xfId="473"/>
    <cellStyle name="40% - Акцент6 9 2" xfId="474"/>
    <cellStyle name="40% - Акцент6 9_46EE.2011(v1.0)" xfId="475"/>
    <cellStyle name="60% - Accent1" xfId="476"/>
    <cellStyle name="60% - Accent2" xfId="477"/>
    <cellStyle name="60% - Accent3" xfId="478"/>
    <cellStyle name="60% - Accent4" xfId="479"/>
    <cellStyle name="60% - Accent5" xfId="480"/>
    <cellStyle name="60% - Accent6" xfId="481"/>
    <cellStyle name="60% - Акцент1 10" xfId="482"/>
    <cellStyle name="60% - Акцент1 2" xfId="483"/>
    <cellStyle name="60% - Акцент1 2 2" xfId="484"/>
    <cellStyle name="60% - Акцент1 3" xfId="485"/>
    <cellStyle name="60% - Акцент1 3 2" xfId="486"/>
    <cellStyle name="60% - Акцент1 4" xfId="487"/>
    <cellStyle name="60% - Акцент1 4 2" xfId="488"/>
    <cellStyle name="60% - Акцент1 5" xfId="489"/>
    <cellStyle name="60% - Акцент1 5 2" xfId="490"/>
    <cellStyle name="60% - Акцент1 6" xfId="491"/>
    <cellStyle name="60% - Акцент1 6 2" xfId="492"/>
    <cellStyle name="60% - Акцент1 7" xfId="493"/>
    <cellStyle name="60% - Акцент1 7 2" xfId="494"/>
    <cellStyle name="60% - Акцент1 8" xfId="495"/>
    <cellStyle name="60% - Акцент1 8 2" xfId="496"/>
    <cellStyle name="60% - Акцент1 9" xfId="497"/>
    <cellStyle name="60% - Акцент1 9 2" xfId="498"/>
    <cellStyle name="60% - Акцент2 10" xfId="499"/>
    <cellStyle name="60% - Акцент2 2" xfId="500"/>
    <cellStyle name="60% - Акцент2 2 2" xfId="501"/>
    <cellStyle name="60% - Акцент2 3" xfId="502"/>
    <cellStyle name="60% - Акцент2 3 2" xfId="503"/>
    <cellStyle name="60% - Акцент2 4" xfId="504"/>
    <cellStyle name="60% - Акцент2 4 2" xfId="505"/>
    <cellStyle name="60% - Акцент2 5" xfId="506"/>
    <cellStyle name="60% - Акцент2 5 2" xfId="507"/>
    <cellStyle name="60% - Акцент2 6" xfId="508"/>
    <cellStyle name="60% - Акцент2 6 2" xfId="509"/>
    <cellStyle name="60% - Акцент2 7" xfId="510"/>
    <cellStyle name="60% - Акцент2 7 2" xfId="511"/>
    <cellStyle name="60% - Акцент2 8" xfId="512"/>
    <cellStyle name="60% - Акцент2 8 2" xfId="513"/>
    <cellStyle name="60% - Акцент2 9" xfId="514"/>
    <cellStyle name="60% - Акцент2 9 2" xfId="515"/>
    <cellStyle name="60% - Акцент3 10" xfId="516"/>
    <cellStyle name="60% - Акцент3 2" xfId="517"/>
    <cellStyle name="60% - Акцент3 2 2" xfId="518"/>
    <cellStyle name="60% - Акцент3 3" xfId="519"/>
    <cellStyle name="60% - Акцент3 3 2" xfId="520"/>
    <cellStyle name="60% - Акцент3 4" xfId="521"/>
    <cellStyle name="60% - Акцент3 4 2" xfId="522"/>
    <cellStyle name="60% - Акцент3 5" xfId="523"/>
    <cellStyle name="60% - Акцент3 5 2" xfId="524"/>
    <cellStyle name="60% - Акцент3 6" xfId="525"/>
    <cellStyle name="60% - Акцент3 6 2" xfId="526"/>
    <cellStyle name="60% - Акцент3 7" xfId="527"/>
    <cellStyle name="60% - Акцент3 7 2" xfId="528"/>
    <cellStyle name="60% - Акцент3 8" xfId="529"/>
    <cellStyle name="60% - Акцент3 8 2" xfId="530"/>
    <cellStyle name="60% - Акцент3 9" xfId="531"/>
    <cellStyle name="60% - Акцент3 9 2" xfId="532"/>
    <cellStyle name="60% - Акцент4 10" xfId="533"/>
    <cellStyle name="60% - Акцент4 2" xfId="534"/>
    <cellStyle name="60% - Акцент4 2 2" xfId="535"/>
    <cellStyle name="60% - Акцент4 3" xfId="536"/>
    <cellStyle name="60% - Акцент4 3 2" xfId="537"/>
    <cellStyle name="60% - Акцент4 4" xfId="538"/>
    <cellStyle name="60% - Акцент4 4 2" xfId="539"/>
    <cellStyle name="60% - Акцент4 5" xfId="540"/>
    <cellStyle name="60% - Акцент4 5 2" xfId="541"/>
    <cellStyle name="60% - Акцент4 6" xfId="542"/>
    <cellStyle name="60% - Акцент4 6 2" xfId="543"/>
    <cellStyle name="60% - Акцент4 7" xfId="544"/>
    <cellStyle name="60% - Акцент4 7 2" xfId="545"/>
    <cellStyle name="60% - Акцент4 8" xfId="546"/>
    <cellStyle name="60% - Акцент4 8 2" xfId="547"/>
    <cellStyle name="60% - Акцент4 9" xfId="548"/>
    <cellStyle name="60% - Акцент4 9 2" xfId="549"/>
    <cellStyle name="60% - Акцент5 10" xfId="550"/>
    <cellStyle name="60% - Акцент5 2" xfId="551"/>
    <cellStyle name="60% - Акцент5 2 2" xfId="552"/>
    <cellStyle name="60% - Акцент5 3" xfId="553"/>
    <cellStyle name="60% - Акцент5 3 2" xfId="554"/>
    <cellStyle name="60% - Акцент5 4" xfId="555"/>
    <cellStyle name="60% - Акцент5 4 2" xfId="556"/>
    <cellStyle name="60% - Акцент5 5" xfId="557"/>
    <cellStyle name="60% - Акцент5 5 2" xfId="558"/>
    <cellStyle name="60% - Акцент5 6" xfId="559"/>
    <cellStyle name="60% - Акцент5 6 2" xfId="560"/>
    <cellStyle name="60% - Акцент5 7" xfId="561"/>
    <cellStyle name="60% - Акцент5 7 2" xfId="562"/>
    <cellStyle name="60% - Акцент5 8" xfId="563"/>
    <cellStyle name="60% - Акцент5 8 2" xfId="564"/>
    <cellStyle name="60% - Акцент5 9" xfId="565"/>
    <cellStyle name="60% - Акцент5 9 2" xfId="566"/>
    <cellStyle name="60% - Акцент6 10" xfId="567"/>
    <cellStyle name="60% - Акцент6 2" xfId="568"/>
    <cellStyle name="60% - Акцент6 2 2" xfId="569"/>
    <cellStyle name="60% - Акцент6 3" xfId="570"/>
    <cellStyle name="60% - Акцент6 3 2" xfId="571"/>
    <cellStyle name="60% - Акцент6 4" xfId="572"/>
    <cellStyle name="60% - Акцент6 4 2" xfId="573"/>
    <cellStyle name="60% - Акцент6 5" xfId="574"/>
    <cellStyle name="60% - Акцент6 5 2" xfId="575"/>
    <cellStyle name="60% - Акцент6 6" xfId="576"/>
    <cellStyle name="60% - Акцент6 6 2" xfId="577"/>
    <cellStyle name="60% - Акцент6 7" xfId="578"/>
    <cellStyle name="60% - Акцент6 7 2" xfId="579"/>
    <cellStyle name="60% - Акцент6 8" xfId="580"/>
    <cellStyle name="60% - Акцент6 8 2" xfId="581"/>
    <cellStyle name="60% - Акцент6 9" xfId="582"/>
    <cellStyle name="60% - Акцент6 9 2" xfId="583"/>
    <cellStyle name="Accent1" xfId="584"/>
    <cellStyle name="Accent2" xfId="585"/>
    <cellStyle name="Accent3" xfId="586"/>
    <cellStyle name="Accent4" xfId="587"/>
    <cellStyle name="Accent5" xfId="588"/>
    <cellStyle name="Accent6" xfId="589"/>
    <cellStyle name="Ăčďĺđńńűëęŕ" xfId="590"/>
    <cellStyle name="Áĺççŕůčňíűé" xfId="591"/>
    <cellStyle name="Äĺíĺćíűé [0]_(ňŕá 3č)" xfId="592"/>
    <cellStyle name="Äĺíĺćíűé_(ňŕá 3č)" xfId="593"/>
    <cellStyle name="Bad" xfId="594"/>
    <cellStyle name="Calculation" xfId="595"/>
    <cellStyle name="Cells 2" xfId="18"/>
    <cellStyle name="Check Cell" xfId="596"/>
    <cellStyle name="Comma [0]_irl tel sep5" xfId="597"/>
    <cellStyle name="Comma_irl tel sep5" xfId="598"/>
    <cellStyle name="Comma0" xfId="599"/>
    <cellStyle name="Çŕůčňíűé" xfId="600"/>
    <cellStyle name="Currency [0]" xfId="19"/>
    <cellStyle name="Currency [0] 2" xfId="601"/>
    <cellStyle name="Currency [0] 2 2" xfId="602"/>
    <cellStyle name="Currency [0] 2 2 2" xfId="603"/>
    <cellStyle name="Currency [0] 2 3" xfId="604"/>
    <cellStyle name="Currency [0] 2 3 2" xfId="605"/>
    <cellStyle name="Currency [0] 2 4" xfId="606"/>
    <cellStyle name="Currency [0] 2 4 2" xfId="607"/>
    <cellStyle name="Currency [0] 2 5" xfId="608"/>
    <cellStyle name="Currency [0] 2 5 2" xfId="609"/>
    <cellStyle name="Currency [0] 2 6" xfId="610"/>
    <cellStyle name="Currency [0] 2 6 2" xfId="611"/>
    <cellStyle name="Currency [0] 2 7" xfId="612"/>
    <cellStyle name="Currency [0] 2 7 2" xfId="613"/>
    <cellStyle name="Currency [0] 2 8" xfId="614"/>
    <cellStyle name="Currency [0] 2 8 2" xfId="615"/>
    <cellStyle name="Currency [0] 2 9" xfId="616"/>
    <cellStyle name="Currency [0] 3" xfId="617"/>
    <cellStyle name="Currency [0] 3 2" xfId="618"/>
    <cellStyle name="Currency [0] 3 2 2" xfId="619"/>
    <cellStyle name="Currency [0] 3 3" xfId="620"/>
    <cellStyle name="Currency [0] 3 3 2" xfId="621"/>
    <cellStyle name="Currency [0] 3 4" xfId="622"/>
    <cellStyle name="Currency [0] 3 4 2" xfId="623"/>
    <cellStyle name="Currency [0] 3 5" xfId="624"/>
    <cellStyle name="Currency [0] 3 5 2" xfId="625"/>
    <cellStyle name="Currency [0] 3 6" xfId="626"/>
    <cellStyle name="Currency [0] 3 6 2" xfId="627"/>
    <cellStyle name="Currency [0] 3 7" xfId="628"/>
    <cellStyle name="Currency [0] 3 7 2" xfId="629"/>
    <cellStyle name="Currency [0] 3 8" xfId="630"/>
    <cellStyle name="Currency [0] 3 8 2" xfId="631"/>
    <cellStyle name="Currency [0] 3 9" xfId="632"/>
    <cellStyle name="Currency [0] 4" xfId="633"/>
    <cellStyle name="Currency [0] 4 2" xfId="634"/>
    <cellStyle name="Currency [0] 4 2 2" xfId="635"/>
    <cellStyle name="Currency [0] 4 3" xfId="636"/>
    <cellStyle name="Currency [0] 4 3 2" xfId="637"/>
    <cellStyle name="Currency [0] 4 4" xfId="638"/>
    <cellStyle name="Currency [0] 4 4 2" xfId="639"/>
    <cellStyle name="Currency [0] 4 5" xfId="640"/>
    <cellStyle name="Currency [0] 4 5 2" xfId="641"/>
    <cellStyle name="Currency [0] 4 6" xfId="642"/>
    <cellStyle name="Currency [0] 4 6 2" xfId="643"/>
    <cellStyle name="Currency [0] 4 7" xfId="644"/>
    <cellStyle name="Currency [0] 4 7 2" xfId="645"/>
    <cellStyle name="Currency [0] 4 8" xfId="646"/>
    <cellStyle name="Currency [0] 4 8 2" xfId="647"/>
    <cellStyle name="Currency [0] 4 9" xfId="648"/>
    <cellStyle name="Currency [0] 5" xfId="649"/>
    <cellStyle name="Currency [0] 5 2" xfId="650"/>
    <cellStyle name="Currency [0] 5 2 2" xfId="651"/>
    <cellStyle name="Currency [0] 5 3" xfId="652"/>
    <cellStyle name="Currency [0] 5 3 2" xfId="653"/>
    <cellStyle name="Currency [0] 5 4" xfId="654"/>
    <cellStyle name="Currency [0] 5 4 2" xfId="655"/>
    <cellStyle name="Currency [0] 5 5" xfId="656"/>
    <cellStyle name="Currency [0] 5 5 2" xfId="657"/>
    <cellStyle name="Currency [0] 5 6" xfId="658"/>
    <cellStyle name="Currency [0] 5 6 2" xfId="659"/>
    <cellStyle name="Currency [0] 5 7" xfId="660"/>
    <cellStyle name="Currency [0] 5 7 2" xfId="661"/>
    <cellStyle name="Currency [0] 5 8" xfId="662"/>
    <cellStyle name="Currency [0] 5 8 2" xfId="663"/>
    <cellStyle name="Currency [0] 5 9" xfId="664"/>
    <cellStyle name="Currency [0] 6" xfId="665"/>
    <cellStyle name="Currency [0] 6 2" xfId="666"/>
    <cellStyle name="Currency [0] 6 2 2" xfId="667"/>
    <cellStyle name="Currency [0] 6 3" xfId="668"/>
    <cellStyle name="Currency [0] 7" xfId="669"/>
    <cellStyle name="Currency [0] 7 2" xfId="670"/>
    <cellStyle name="Currency [0] 7 2 2" xfId="671"/>
    <cellStyle name="Currency [0] 7 3" xfId="672"/>
    <cellStyle name="Currency [0] 8" xfId="673"/>
    <cellStyle name="Currency [0] 8 2" xfId="674"/>
    <cellStyle name="Currency [0] 8 2 2" xfId="675"/>
    <cellStyle name="Currency [0] 8 3" xfId="676"/>
    <cellStyle name="Currency_irl tel sep5" xfId="677"/>
    <cellStyle name="Currency0" xfId="678"/>
    <cellStyle name="Currency2" xfId="20"/>
    <cellStyle name="Date" xfId="679"/>
    <cellStyle name="Dates" xfId="680"/>
    <cellStyle name="E-mail" xfId="681"/>
    <cellStyle name="Euro" xfId="682"/>
    <cellStyle name="Explanatory Text" xfId="683"/>
    <cellStyle name="F2" xfId="684"/>
    <cellStyle name="F3" xfId="685"/>
    <cellStyle name="F4" xfId="686"/>
    <cellStyle name="F5" xfId="687"/>
    <cellStyle name="F6" xfId="688"/>
    <cellStyle name="F7" xfId="689"/>
    <cellStyle name="F8" xfId="690"/>
    <cellStyle name="Fixed" xfId="691"/>
    <cellStyle name="Followed Hyperlink" xfId="21"/>
    <cellStyle name="Good" xfId="692"/>
    <cellStyle name="Header 3" xfId="22"/>
    <cellStyle name="Heading" xfId="693"/>
    <cellStyle name="Heading 1" xfId="694"/>
    <cellStyle name="Heading 2" xfId="695"/>
    <cellStyle name="Heading 3" xfId="696"/>
    <cellStyle name="Heading 4" xfId="697"/>
    <cellStyle name="Heading2" xfId="698"/>
    <cellStyle name="Hyperlink" xfId="23"/>
    <cellStyle name="Îáű÷íűé__FES" xfId="699"/>
    <cellStyle name="Îňęđűâŕâřŕ˙ń˙ ăčďĺđńńűëęŕ" xfId="700"/>
    <cellStyle name="Input" xfId="701"/>
    <cellStyle name="Inputs" xfId="702"/>
    <cellStyle name="Inputs (const)" xfId="703"/>
    <cellStyle name="Inputs Co" xfId="704"/>
    <cellStyle name="Inputs_46EE.2011(v1.0)" xfId="705"/>
    <cellStyle name="Linked Cell" xfId="706"/>
    <cellStyle name="Neutral" xfId="707"/>
    <cellStyle name="normal" xfId="24"/>
    <cellStyle name="Normal 2" xfId="708"/>
    <cellStyle name="normal 3" xfId="709"/>
    <cellStyle name="normal 4" xfId="710"/>
    <cellStyle name="normal 5" xfId="711"/>
    <cellStyle name="normal 6" xfId="712"/>
    <cellStyle name="normal 7" xfId="713"/>
    <cellStyle name="normal 8" xfId="714"/>
    <cellStyle name="normal 9" xfId="715"/>
    <cellStyle name="normal_1" xfId="716"/>
    <cellStyle name="Normal1" xfId="25"/>
    <cellStyle name="Normal2" xfId="26"/>
    <cellStyle name="normбlnм_laroux" xfId="717"/>
    <cellStyle name="Note" xfId="718"/>
    <cellStyle name="Ôčíŕíńîâűé [0]_(ňŕá 3č)" xfId="719"/>
    <cellStyle name="Ôčíŕíńîâűé_(ňŕá 3č)" xfId="720"/>
    <cellStyle name="Output" xfId="721"/>
    <cellStyle name="Percent1" xfId="27"/>
    <cellStyle name="Price_Body" xfId="722"/>
    <cellStyle name="SAPBEXaggData" xfId="723"/>
    <cellStyle name="SAPBEXaggDataEmph" xfId="724"/>
    <cellStyle name="SAPBEXaggItem" xfId="725"/>
    <cellStyle name="SAPBEXaggItemX" xfId="726"/>
    <cellStyle name="SAPBEXchaText" xfId="727"/>
    <cellStyle name="SAPBEXexcBad7" xfId="728"/>
    <cellStyle name="SAPBEXexcBad8" xfId="729"/>
    <cellStyle name="SAPBEXexcBad9" xfId="730"/>
    <cellStyle name="SAPBEXexcCritical4" xfId="731"/>
    <cellStyle name="SAPBEXexcCritical5" xfId="732"/>
    <cellStyle name="SAPBEXexcCritical6" xfId="733"/>
    <cellStyle name="SAPBEXexcGood1" xfId="734"/>
    <cellStyle name="SAPBEXexcGood2" xfId="735"/>
    <cellStyle name="SAPBEXexcGood3" xfId="736"/>
    <cellStyle name="SAPBEXfilterDrill" xfId="737"/>
    <cellStyle name="SAPBEXfilterItem" xfId="738"/>
    <cellStyle name="SAPBEXfilterText" xfId="739"/>
    <cellStyle name="SAPBEXformats" xfId="740"/>
    <cellStyle name="SAPBEXheaderItem" xfId="741"/>
    <cellStyle name="SAPBEXheaderText" xfId="742"/>
    <cellStyle name="SAPBEXHLevel0" xfId="743"/>
    <cellStyle name="SAPBEXHLevel0X" xfId="744"/>
    <cellStyle name="SAPBEXHLevel1" xfId="745"/>
    <cellStyle name="SAPBEXHLevel1X" xfId="746"/>
    <cellStyle name="SAPBEXHLevel2" xfId="747"/>
    <cellStyle name="SAPBEXHLevel2X" xfId="748"/>
    <cellStyle name="SAPBEXHLevel3" xfId="749"/>
    <cellStyle name="SAPBEXHLevel3X" xfId="750"/>
    <cellStyle name="SAPBEXinputData" xfId="751"/>
    <cellStyle name="SAPBEXresData" xfId="752"/>
    <cellStyle name="SAPBEXresDataEmph" xfId="753"/>
    <cellStyle name="SAPBEXresItem" xfId="754"/>
    <cellStyle name="SAPBEXresItemX" xfId="755"/>
    <cellStyle name="SAPBEXstdData" xfId="756"/>
    <cellStyle name="SAPBEXstdDataEmph" xfId="757"/>
    <cellStyle name="SAPBEXstdItem" xfId="758"/>
    <cellStyle name="SAPBEXstdItemX" xfId="759"/>
    <cellStyle name="SAPBEXtitle" xfId="760"/>
    <cellStyle name="SAPBEXundefined" xfId="761"/>
    <cellStyle name="Style 1" xfId="762"/>
    <cellStyle name="Table Heading" xfId="763"/>
    <cellStyle name="TableStyleLight1" xfId="49"/>
    <cellStyle name="Title" xfId="764"/>
    <cellStyle name="Title 4" xfId="28"/>
    <cellStyle name="Total" xfId="765"/>
    <cellStyle name="Warning Text" xfId="766"/>
    <cellStyle name="Акцент1 10" xfId="767"/>
    <cellStyle name="Акцент1 2" xfId="768"/>
    <cellStyle name="Акцент1 2 2" xfId="769"/>
    <cellStyle name="Акцент1 3" xfId="770"/>
    <cellStyle name="Акцент1 3 2" xfId="771"/>
    <cellStyle name="Акцент1 4" xfId="772"/>
    <cellStyle name="Акцент1 4 2" xfId="773"/>
    <cellStyle name="Акцент1 5" xfId="774"/>
    <cellStyle name="Акцент1 5 2" xfId="775"/>
    <cellStyle name="Акцент1 6" xfId="776"/>
    <cellStyle name="Акцент1 6 2" xfId="777"/>
    <cellStyle name="Акцент1 7" xfId="778"/>
    <cellStyle name="Акцент1 7 2" xfId="779"/>
    <cellStyle name="Акцент1 8" xfId="780"/>
    <cellStyle name="Акцент1 8 2" xfId="781"/>
    <cellStyle name="Акцент1 9" xfId="782"/>
    <cellStyle name="Акцент1 9 2" xfId="783"/>
    <cellStyle name="Акцент2 10" xfId="784"/>
    <cellStyle name="Акцент2 2" xfId="785"/>
    <cellStyle name="Акцент2 2 2" xfId="786"/>
    <cellStyle name="Акцент2 3" xfId="787"/>
    <cellStyle name="Акцент2 3 2" xfId="788"/>
    <cellStyle name="Акцент2 4" xfId="789"/>
    <cellStyle name="Акцент2 4 2" xfId="790"/>
    <cellStyle name="Акцент2 5" xfId="791"/>
    <cellStyle name="Акцент2 5 2" xfId="792"/>
    <cellStyle name="Акцент2 6" xfId="793"/>
    <cellStyle name="Акцент2 6 2" xfId="794"/>
    <cellStyle name="Акцент2 7" xfId="795"/>
    <cellStyle name="Акцент2 7 2" xfId="796"/>
    <cellStyle name="Акцент2 8" xfId="797"/>
    <cellStyle name="Акцент2 8 2" xfId="798"/>
    <cellStyle name="Акцент2 9" xfId="799"/>
    <cellStyle name="Акцент2 9 2" xfId="800"/>
    <cellStyle name="Акцент3 10" xfId="801"/>
    <cellStyle name="Акцент3 2" xfId="802"/>
    <cellStyle name="Акцент3 2 2" xfId="803"/>
    <cellStyle name="Акцент3 3" xfId="804"/>
    <cellStyle name="Акцент3 3 2" xfId="805"/>
    <cellStyle name="Акцент3 4" xfId="806"/>
    <cellStyle name="Акцент3 4 2" xfId="807"/>
    <cellStyle name="Акцент3 5" xfId="808"/>
    <cellStyle name="Акцент3 5 2" xfId="809"/>
    <cellStyle name="Акцент3 6" xfId="810"/>
    <cellStyle name="Акцент3 6 2" xfId="811"/>
    <cellStyle name="Акцент3 7" xfId="812"/>
    <cellStyle name="Акцент3 7 2" xfId="813"/>
    <cellStyle name="Акцент3 8" xfId="814"/>
    <cellStyle name="Акцент3 8 2" xfId="815"/>
    <cellStyle name="Акцент3 9" xfId="816"/>
    <cellStyle name="Акцент3 9 2" xfId="817"/>
    <cellStyle name="Акцент4 10" xfId="818"/>
    <cellStyle name="Акцент4 2" xfId="819"/>
    <cellStyle name="Акцент4 2 2" xfId="820"/>
    <cellStyle name="Акцент4 3" xfId="821"/>
    <cellStyle name="Акцент4 3 2" xfId="822"/>
    <cellStyle name="Акцент4 4" xfId="823"/>
    <cellStyle name="Акцент4 4 2" xfId="824"/>
    <cellStyle name="Акцент4 5" xfId="825"/>
    <cellStyle name="Акцент4 5 2" xfId="826"/>
    <cellStyle name="Акцент4 6" xfId="827"/>
    <cellStyle name="Акцент4 6 2" xfId="828"/>
    <cellStyle name="Акцент4 7" xfId="829"/>
    <cellStyle name="Акцент4 7 2" xfId="830"/>
    <cellStyle name="Акцент4 8" xfId="831"/>
    <cellStyle name="Акцент4 8 2" xfId="832"/>
    <cellStyle name="Акцент4 9" xfId="833"/>
    <cellStyle name="Акцент4 9 2" xfId="834"/>
    <cellStyle name="Акцент5 10" xfId="835"/>
    <cellStyle name="Акцент5 2" xfId="836"/>
    <cellStyle name="Акцент5 2 2" xfId="837"/>
    <cellStyle name="Акцент5 3" xfId="838"/>
    <cellStyle name="Акцент5 3 2" xfId="839"/>
    <cellStyle name="Акцент5 4" xfId="840"/>
    <cellStyle name="Акцент5 4 2" xfId="841"/>
    <cellStyle name="Акцент5 5" xfId="842"/>
    <cellStyle name="Акцент5 5 2" xfId="843"/>
    <cellStyle name="Акцент5 6" xfId="844"/>
    <cellStyle name="Акцент5 6 2" xfId="845"/>
    <cellStyle name="Акцент5 7" xfId="846"/>
    <cellStyle name="Акцент5 7 2" xfId="847"/>
    <cellStyle name="Акцент5 8" xfId="848"/>
    <cellStyle name="Акцент5 8 2" xfId="849"/>
    <cellStyle name="Акцент5 9" xfId="850"/>
    <cellStyle name="Акцент5 9 2" xfId="851"/>
    <cellStyle name="Акцент6 10" xfId="852"/>
    <cellStyle name="Акцент6 2" xfId="853"/>
    <cellStyle name="Акцент6 2 2" xfId="854"/>
    <cellStyle name="Акцент6 3" xfId="855"/>
    <cellStyle name="Акцент6 3 2" xfId="856"/>
    <cellStyle name="Акцент6 4" xfId="857"/>
    <cellStyle name="Акцент6 4 2" xfId="858"/>
    <cellStyle name="Акцент6 5" xfId="859"/>
    <cellStyle name="Акцент6 5 2" xfId="860"/>
    <cellStyle name="Акцент6 6" xfId="861"/>
    <cellStyle name="Акцент6 6 2" xfId="862"/>
    <cellStyle name="Акцент6 7" xfId="863"/>
    <cellStyle name="Акцент6 7 2" xfId="864"/>
    <cellStyle name="Акцент6 8" xfId="865"/>
    <cellStyle name="Акцент6 8 2" xfId="866"/>
    <cellStyle name="Акцент6 9" xfId="867"/>
    <cellStyle name="Акцент6 9 2" xfId="868"/>
    <cellStyle name="Беззащитный" xfId="869"/>
    <cellStyle name="Ввод  10" xfId="870"/>
    <cellStyle name="Ввод  2" xfId="30"/>
    <cellStyle name="Ввод  2 2" xfId="871"/>
    <cellStyle name="Ввод  2_46EE.2011(v1.0)" xfId="872"/>
    <cellStyle name="Ввод  3" xfId="29"/>
    <cellStyle name="Ввод  3 2" xfId="873"/>
    <cellStyle name="Ввод  3_46EE.2011(v1.0)" xfId="874"/>
    <cellStyle name="Ввод  4" xfId="875"/>
    <cellStyle name="Ввод  4 2" xfId="876"/>
    <cellStyle name="Ввод  4_46EE.2011(v1.0)" xfId="877"/>
    <cellStyle name="Ввод  5" xfId="878"/>
    <cellStyle name="Ввод  5 2" xfId="879"/>
    <cellStyle name="Ввод  5_46EE.2011(v1.0)" xfId="880"/>
    <cellStyle name="Ввод  6" xfId="881"/>
    <cellStyle name="Ввод  6 2" xfId="882"/>
    <cellStyle name="Ввод  6_46EE.2011(v1.0)" xfId="883"/>
    <cellStyle name="Ввод  7" xfId="884"/>
    <cellStyle name="Ввод  7 2" xfId="885"/>
    <cellStyle name="Ввод  7_46EE.2011(v1.0)" xfId="886"/>
    <cellStyle name="Ввод  8" xfId="887"/>
    <cellStyle name="Ввод  8 2" xfId="888"/>
    <cellStyle name="Ввод  8_46EE.2011(v1.0)" xfId="889"/>
    <cellStyle name="Ввод  9" xfId="890"/>
    <cellStyle name="Ввод  9 2" xfId="891"/>
    <cellStyle name="Ввод  9_46EE.2011(v1.0)" xfId="892"/>
    <cellStyle name="Вывод 10" xfId="893"/>
    <cellStyle name="Вывод 2" xfId="894"/>
    <cellStyle name="Вывод 2 2" xfId="895"/>
    <cellStyle name="Вывод 2_46EE.2011(v1.0)" xfId="896"/>
    <cellStyle name="Вывод 3" xfId="897"/>
    <cellStyle name="Вывод 3 2" xfId="898"/>
    <cellStyle name="Вывод 3_46EE.2011(v1.0)" xfId="899"/>
    <cellStyle name="Вывод 4" xfId="900"/>
    <cellStyle name="Вывод 4 2" xfId="901"/>
    <cellStyle name="Вывод 4_46EE.2011(v1.0)" xfId="902"/>
    <cellStyle name="Вывод 5" xfId="903"/>
    <cellStyle name="Вывод 5 2" xfId="904"/>
    <cellStyle name="Вывод 5_46EE.2011(v1.0)" xfId="905"/>
    <cellStyle name="Вывод 6" xfId="906"/>
    <cellStyle name="Вывод 6 2" xfId="907"/>
    <cellStyle name="Вывод 6_46EE.2011(v1.0)" xfId="908"/>
    <cellStyle name="Вывод 7" xfId="909"/>
    <cellStyle name="Вывод 7 2" xfId="910"/>
    <cellStyle name="Вывод 7_46EE.2011(v1.0)" xfId="911"/>
    <cellStyle name="Вывод 8" xfId="912"/>
    <cellStyle name="Вывод 8 2" xfId="913"/>
    <cellStyle name="Вывод 8_46EE.2011(v1.0)" xfId="914"/>
    <cellStyle name="Вывод 9" xfId="915"/>
    <cellStyle name="Вывод 9 2" xfId="916"/>
    <cellStyle name="Вывод 9_46EE.2011(v1.0)" xfId="917"/>
    <cellStyle name="Вычисление 10" xfId="918"/>
    <cellStyle name="Вычисление 2" xfId="919"/>
    <cellStyle name="Вычисление 2 2" xfId="920"/>
    <cellStyle name="Вычисление 2_46EE.2011(v1.0)" xfId="921"/>
    <cellStyle name="Вычисление 3" xfId="922"/>
    <cellStyle name="Вычисление 3 2" xfId="923"/>
    <cellStyle name="Вычисление 3_46EE.2011(v1.0)" xfId="924"/>
    <cellStyle name="Вычисление 4" xfId="925"/>
    <cellStyle name="Вычисление 4 2" xfId="926"/>
    <cellStyle name="Вычисление 4_46EE.2011(v1.0)" xfId="927"/>
    <cellStyle name="Вычисление 5" xfId="928"/>
    <cellStyle name="Вычисление 5 2" xfId="929"/>
    <cellStyle name="Вычисление 5_46EE.2011(v1.0)" xfId="930"/>
    <cellStyle name="Вычисление 6" xfId="931"/>
    <cellStyle name="Вычисление 6 2" xfId="932"/>
    <cellStyle name="Вычисление 6_46EE.2011(v1.0)" xfId="933"/>
    <cellStyle name="Вычисление 7" xfId="934"/>
    <cellStyle name="Вычисление 7 2" xfId="935"/>
    <cellStyle name="Вычисление 7_46EE.2011(v1.0)" xfId="936"/>
    <cellStyle name="Вычисление 8" xfId="937"/>
    <cellStyle name="Вычисление 8 2" xfId="938"/>
    <cellStyle name="Вычисление 8_46EE.2011(v1.0)" xfId="939"/>
    <cellStyle name="Вычисление 9" xfId="940"/>
    <cellStyle name="Вычисление 9 2" xfId="941"/>
    <cellStyle name="Вычисление 9_46EE.2011(v1.0)" xfId="942"/>
    <cellStyle name="Гиперссылка" xfId="1" builtinId="8"/>
    <cellStyle name="Гиперссылка 2" xfId="31"/>
    <cellStyle name="Гиперссылка 2 2" xfId="32"/>
    <cellStyle name="Гиперссылка 2 3" xfId="943"/>
    <cellStyle name="Гиперссылка 3" xfId="944"/>
    <cellStyle name="Гиперссылка 4" xfId="33"/>
    <cellStyle name="Гиперссылка 5" xfId="52"/>
    <cellStyle name="ДАТА" xfId="945"/>
    <cellStyle name="ДАТА 2" xfId="946"/>
    <cellStyle name="ДАТА 3" xfId="947"/>
    <cellStyle name="ДАТА 4" xfId="948"/>
    <cellStyle name="ДАТА 5" xfId="949"/>
    <cellStyle name="ДАТА 6" xfId="950"/>
    <cellStyle name="ДАТА 7" xfId="951"/>
    <cellStyle name="ДАТА 8" xfId="952"/>
    <cellStyle name="ДАТА_1" xfId="953"/>
    <cellStyle name="Денежный 2" xfId="954"/>
    <cellStyle name="Заголовок" xfId="34"/>
    <cellStyle name="Заголовок 1 10" xfId="955"/>
    <cellStyle name="Заголовок 1 2" xfId="956"/>
    <cellStyle name="Заголовок 1 2 2" xfId="957"/>
    <cellStyle name="Заголовок 1 2_46EE.2011(v1.0)" xfId="958"/>
    <cellStyle name="Заголовок 1 3" xfId="959"/>
    <cellStyle name="Заголовок 1 3 2" xfId="960"/>
    <cellStyle name="Заголовок 1 3_46EE.2011(v1.0)" xfId="961"/>
    <cellStyle name="Заголовок 1 4" xfId="962"/>
    <cellStyle name="Заголовок 1 4 2" xfId="963"/>
    <cellStyle name="Заголовок 1 4_46EE.2011(v1.0)" xfId="964"/>
    <cellStyle name="Заголовок 1 5" xfId="965"/>
    <cellStyle name="Заголовок 1 5 2" xfId="966"/>
    <cellStyle name="Заголовок 1 5_46EE.2011(v1.0)" xfId="967"/>
    <cellStyle name="Заголовок 1 6" xfId="968"/>
    <cellStyle name="Заголовок 1 6 2" xfId="969"/>
    <cellStyle name="Заголовок 1 6_46EE.2011(v1.0)" xfId="970"/>
    <cellStyle name="Заголовок 1 7" xfId="971"/>
    <cellStyle name="Заголовок 1 7 2" xfId="972"/>
    <cellStyle name="Заголовок 1 7_46EE.2011(v1.0)" xfId="973"/>
    <cellStyle name="Заголовок 1 8" xfId="974"/>
    <cellStyle name="Заголовок 1 8 2" xfId="975"/>
    <cellStyle name="Заголовок 1 8_46EE.2011(v1.0)" xfId="976"/>
    <cellStyle name="Заголовок 1 9" xfId="977"/>
    <cellStyle name="Заголовок 1 9 2" xfId="978"/>
    <cellStyle name="Заголовок 1 9_46EE.2011(v1.0)" xfId="979"/>
    <cellStyle name="Заголовок 2 10" xfId="980"/>
    <cellStyle name="Заголовок 2 2" xfId="981"/>
    <cellStyle name="Заголовок 2 2 2" xfId="982"/>
    <cellStyle name="Заголовок 2 2_46EE.2011(v1.0)" xfId="983"/>
    <cellStyle name="Заголовок 2 3" xfId="984"/>
    <cellStyle name="Заголовок 2 3 2" xfId="985"/>
    <cellStyle name="Заголовок 2 3_46EE.2011(v1.0)" xfId="986"/>
    <cellStyle name="Заголовок 2 4" xfId="987"/>
    <cellStyle name="Заголовок 2 4 2" xfId="988"/>
    <cellStyle name="Заголовок 2 4_46EE.2011(v1.0)" xfId="989"/>
    <cellStyle name="Заголовок 2 5" xfId="990"/>
    <cellStyle name="Заголовок 2 5 2" xfId="991"/>
    <cellStyle name="Заголовок 2 5_46EE.2011(v1.0)" xfId="992"/>
    <cellStyle name="Заголовок 2 6" xfId="993"/>
    <cellStyle name="Заголовок 2 6 2" xfId="994"/>
    <cellStyle name="Заголовок 2 6_46EE.2011(v1.0)" xfId="995"/>
    <cellStyle name="Заголовок 2 7" xfId="996"/>
    <cellStyle name="Заголовок 2 7 2" xfId="997"/>
    <cellStyle name="Заголовок 2 7_46EE.2011(v1.0)" xfId="998"/>
    <cellStyle name="Заголовок 2 8" xfId="999"/>
    <cellStyle name="Заголовок 2 8 2" xfId="1000"/>
    <cellStyle name="Заголовок 2 8_46EE.2011(v1.0)" xfId="1001"/>
    <cellStyle name="Заголовок 2 9" xfId="1002"/>
    <cellStyle name="Заголовок 2 9 2" xfId="1003"/>
    <cellStyle name="Заголовок 2 9_46EE.2011(v1.0)" xfId="1004"/>
    <cellStyle name="Заголовок 3 10" xfId="1005"/>
    <cellStyle name="Заголовок 3 2" xfId="1006"/>
    <cellStyle name="Заголовок 3 2 2" xfId="1007"/>
    <cellStyle name="Заголовок 3 2_46EE.2011(v1.0)" xfId="1008"/>
    <cellStyle name="Заголовок 3 3" xfId="1009"/>
    <cellStyle name="Заголовок 3 3 2" xfId="1010"/>
    <cellStyle name="Заголовок 3 3_46EE.2011(v1.0)" xfId="1011"/>
    <cellStyle name="Заголовок 3 4" xfId="1012"/>
    <cellStyle name="Заголовок 3 4 2" xfId="1013"/>
    <cellStyle name="Заголовок 3 4_46EE.2011(v1.0)" xfId="1014"/>
    <cellStyle name="Заголовок 3 5" xfId="1015"/>
    <cellStyle name="Заголовок 3 5 2" xfId="1016"/>
    <cellStyle name="Заголовок 3 5_46EE.2011(v1.0)" xfId="1017"/>
    <cellStyle name="Заголовок 3 6" xfId="1018"/>
    <cellStyle name="Заголовок 3 6 2" xfId="1019"/>
    <cellStyle name="Заголовок 3 6_46EE.2011(v1.0)" xfId="1020"/>
    <cellStyle name="Заголовок 3 7" xfId="1021"/>
    <cellStyle name="Заголовок 3 7 2" xfId="1022"/>
    <cellStyle name="Заголовок 3 7_46EE.2011(v1.0)" xfId="1023"/>
    <cellStyle name="Заголовок 3 8" xfId="1024"/>
    <cellStyle name="Заголовок 3 8 2" xfId="1025"/>
    <cellStyle name="Заголовок 3 8_46EE.2011(v1.0)" xfId="1026"/>
    <cellStyle name="Заголовок 3 9" xfId="1027"/>
    <cellStyle name="Заголовок 3 9 2" xfId="1028"/>
    <cellStyle name="Заголовок 3 9_46EE.2011(v1.0)" xfId="1029"/>
    <cellStyle name="Заголовок 4 10" xfId="1030"/>
    <cellStyle name="Заголовок 4 2" xfId="1031"/>
    <cellStyle name="Заголовок 4 2 2" xfId="1032"/>
    <cellStyle name="Заголовок 4 3" xfId="1033"/>
    <cellStyle name="Заголовок 4 3 2" xfId="1034"/>
    <cellStyle name="Заголовок 4 4" xfId="1035"/>
    <cellStyle name="Заголовок 4 4 2" xfId="1036"/>
    <cellStyle name="Заголовок 4 5" xfId="1037"/>
    <cellStyle name="Заголовок 4 5 2" xfId="1038"/>
    <cellStyle name="Заголовок 4 6" xfId="1039"/>
    <cellStyle name="Заголовок 4 6 2" xfId="1040"/>
    <cellStyle name="Заголовок 4 7" xfId="1041"/>
    <cellStyle name="Заголовок 4 7 2" xfId="1042"/>
    <cellStyle name="Заголовок 4 8" xfId="1043"/>
    <cellStyle name="Заголовок 4 8 2" xfId="1044"/>
    <cellStyle name="Заголовок 4 9" xfId="1045"/>
    <cellStyle name="Заголовок 4 9 2" xfId="1046"/>
    <cellStyle name="ЗАГОЛОВОК1" xfId="1047"/>
    <cellStyle name="ЗАГОЛОВОК2" xfId="1048"/>
    <cellStyle name="ЗаголовокСтолбца" xfId="35"/>
    <cellStyle name="Защитный" xfId="1049"/>
    <cellStyle name="Значение" xfId="36"/>
    <cellStyle name="Зоголовок" xfId="1050"/>
    <cellStyle name="Итог 10" xfId="1051"/>
    <cellStyle name="Итог 2" xfId="1052"/>
    <cellStyle name="Итог 2 2" xfId="1053"/>
    <cellStyle name="Итог 2_46EE.2011(v1.0)" xfId="1054"/>
    <cellStyle name="Итог 3" xfId="1055"/>
    <cellStyle name="Итог 3 2" xfId="1056"/>
    <cellStyle name="Итог 3_46EE.2011(v1.0)" xfId="1057"/>
    <cellStyle name="Итог 4" xfId="1058"/>
    <cellStyle name="Итог 4 2" xfId="1059"/>
    <cellStyle name="Итог 4_46EE.2011(v1.0)" xfId="1060"/>
    <cellStyle name="Итог 5" xfId="1061"/>
    <cellStyle name="Итог 5 2" xfId="1062"/>
    <cellStyle name="Итог 5_46EE.2011(v1.0)" xfId="1063"/>
    <cellStyle name="Итог 6" xfId="1064"/>
    <cellStyle name="Итог 6 2" xfId="1065"/>
    <cellStyle name="Итог 6_46EE.2011(v1.0)" xfId="1066"/>
    <cellStyle name="Итог 7" xfId="1067"/>
    <cellStyle name="Итог 7 2" xfId="1068"/>
    <cellStyle name="Итог 7_46EE.2011(v1.0)" xfId="1069"/>
    <cellStyle name="Итог 8" xfId="1070"/>
    <cellStyle name="Итог 8 2" xfId="1071"/>
    <cellStyle name="Итог 8_46EE.2011(v1.0)" xfId="1072"/>
    <cellStyle name="Итог 9" xfId="1073"/>
    <cellStyle name="Итог 9 2" xfId="1074"/>
    <cellStyle name="Итог 9_46EE.2011(v1.0)" xfId="1075"/>
    <cellStyle name="Итого" xfId="1076"/>
    <cellStyle name="ИТОГОВЫЙ" xfId="1077"/>
    <cellStyle name="ИТОГОВЫЙ 2" xfId="1078"/>
    <cellStyle name="ИТОГОВЫЙ 3" xfId="1079"/>
    <cellStyle name="ИТОГОВЫЙ 4" xfId="1080"/>
    <cellStyle name="ИТОГОВЫЙ 5" xfId="1081"/>
    <cellStyle name="ИТОГОВЫЙ 6" xfId="1082"/>
    <cellStyle name="ИТОГОВЫЙ 7" xfId="1083"/>
    <cellStyle name="ИТОГОВЫЙ 8" xfId="1084"/>
    <cellStyle name="ИТОГОВЫЙ_1" xfId="1085"/>
    <cellStyle name="Контрольная ячейка 10" xfId="1086"/>
    <cellStyle name="Контрольная ячейка 2" xfId="1087"/>
    <cellStyle name="Контрольная ячейка 2 2" xfId="1088"/>
    <cellStyle name="Контрольная ячейка 2_46EE.2011(v1.0)" xfId="1089"/>
    <cellStyle name="Контрольная ячейка 3" xfId="1090"/>
    <cellStyle name="Контрольная ячейка 3 2" xfId="1091"/>
    <cellStyle name="Контрольная ячейка 3_46EE.2011(v1.0)" xfId="1092"/>
    <cellStyle name="Контрольная ячейка 4" xfId="1093"/>
    <cellStyle name="Контрольная ячейка 4 2" xfId="1094"/>
    <cellStyle name="Контрольная ячейка 4_46EE.2011(v1.0)" xfId="1095"/>
    <cellStyle name="Контрольная ячейка 5" xfId="1096"/>
    <cellStyle name="Контрольная ячейка 5 2" xfId="1097"/>
    <cellStyle name="Контрольная ячейка 5_46EE.2011(v1.0)" xfId="1098"/>
    <cellStyle name="Контрольная ячейка 6" xfId="1099"/>
    <cellStyle name="Контрольная ячейка 6 2" xfId="1100"/>
    <cellStyle name="Контрольная ячейка 6_46EE.2011(v1.0)" xfId="1101"/>
    <cellStyle name="Контрольная ячейка 7" xfId="1102"/>
    <cellStyle name="Контрольная ячейка 7 2" xfId="1103"/>
    <cellStyle name="Контрольная ячейка 7_46EE.2011(v1.0)" xfId="1104"/>
    <cellStyle name="Контрольная ячейка 8" xfId="1105"/>
    <cellStyle name="Контрольная ячейка 8 2" xfId="1106"/>
    <cellStyle name="Контрольная ячейка 8_46EE.2011(v1.0)" xfId="1107"/>
    <cellStyle name="Контрольная ячейка 9" xfId="1108"/>
    <cellStyle name="Контрольная ячейка 9 2" xfId="1109"/>
    <cellStyle name="Контрольная ячейка 9_46EE.2011(v1.0)" xfId="1110"/>
    <cellStyle name="Мой заголовок" xfId="1111"/>
    <cellStyle name="Мой заголовок листа" xfId="1112"/>
    <cellStyle name="Мои наименования показателей" xfId="1113"/>
    <cellStyle name="Мои наименования показателей 2" xfId="1114"/>
    <cellStyle name="Мои наименования показателей 2 2" xfId="1115"/>
    <cellStyle name="Мои наименования показателей 2 3" xfId="1116"/>
    <cellStyle name="Мои наименования показателей 2 4" xfId="1117"/>
    <cellStyle name="Мои наименования показателей 2 5" xfId="1118"/>
    <cellStyle name="Мои наименования показателей 2 6" xfId="1119"/>
    <cellStyle name="Мои наименования показателей 2 7" xfId="1120"/>
    <cellStyle name="Мои наименования показателей 2 8" xfId="1121"/>
    <cellStyle name="Мои наименования показателей 2_1" xfId="1122"/>
    <cellStyle name="Мои наименования показателей 3" xfId="1123"/>
    <cellStyle name="Мои наименования показателей 3 2" xfId="1124"/>
    <cellStyle name="Мои наименования показателей 3 3" xfId="1125"/>
    <cellStyle name="Мои наименования показателей 3 4" xfId="1126"/>
    <cellStyle name="Мои наименования показателей 3 5" xfId="1127"/>
    <cellStyle name="Мои наименования показателей 3 6" xfId="1128"/>
    <cellStyle name="Мои наименования показателей 3 7" xfId="1129"/>
    <cellStyle name="Мои наименования показателей 3 8" xfId="1130"/>
    <cellStyle name="Мои наименования показателей 3_1" xfId="1131"/>
    <cellStyle name="Мои наименования показателей 4" xfId="1132"/>
    <cellStyle name="Мои наименования показателей 4 2" xfId="1133"/>
    <cellStyle name="Мои наименования показателей 4 3" xfId="1134"/>
    <cellStyle name="Мои наименования показателей 4 4" xfId="1135"/>
    <cellStyle name="Мои наименования показателей 4 5" xfId="1136"/>
    <cellStyle name="Мои наименования показателей 4 6" xfId="1137"/>
    <cellStyle name="Мои наименования показателей 4 7" xfId="1138"/>
    <cellStyle name="Мои наименования показателей 4 8" xfId="1139"/>
    <cellStyle name="Мои наименования показателей 4_1" xfId="1140"/>
    <cellStyle name="Мои наименования показателей 5" xfId="1141"/>
    <cellStyle name="Мои наименования показателей 5 2" xfId="1142"/>
    <cellStyle name="Мои наименования показателей 5 3" xfId="1143"/>
    <cellStyle name="Мои наименования показателей 5 4" xfId="1144"/>
    <cellStyle name="Мои наименования показателей 5 5" xfId="1145"/>
    <cellStyle name="Мои наименования показателей 5 6" xfId="1146"/>
    <cellStyle name="Мои наименования показателей 5 7" xfId="1147"/>
    <cellStyle name="Мои наименования показателей 5 8" xfId="1148"/>
    <cellStyle name="Мои наименования показателей 5_1" xfId="1149"/>
    <cellStyle name="Мои наименования показателей 6" xfId="1150"/>
    <cellStyle name="Мои наименования показателей 6 2" xfId="1151"/>
    <cellStyle name="Мои наименования показателей 6_46EE.2011(v1.0)" xfId="1152"/>
    <cellStyle name="Мои наименования показателей 7" xfId="1153"/>
    <cellStyle name="Мои наименования показателей 7 2" xfId="1154"/>
    <cellStyle name="Мои наименования показателей 7_46EE.2011(v1.0)" xfId="1155"/>
    <cellStyle name="Мои наименования показателей 8" xfId="1156"/>
    <cellStyle name="Мои наименования показателей 8 2" xfId="1157"/>
    <cellStyle name="Мои наименования показателей 8_46EE.2011(v1.0)" xfId="1158"/>
    <cellStyle name="Мои наименования показателей_46TE.RT(v1.0)" xfId="1159"/>
    <cellStyle name="назв фил" xfId="1160"/>
    <cellStyle name="Название 10" xfId="1161"/>
    <cellStyle name="Название 2" xfId="1162"/>
    <cellStyle name="Название 2 2" xfId="1163"/>
    <cellStyle name="Название 3" xfId="1164"/>
    <cellStyle name="Название 3 2" xfId="1165"/>
    <cellStyle name="Название 4" xfId="1166"/>
    <cellStyle name="Название 4 2" xfId="1167"/>
    <cellStyle name="Название 5" xfId="1168"/>
    <cellStyle name="Название 5 2" xfId="1169"/>
    <cellStyle name="Название 6" xfId="1170"/>
    <cellStyle name="Название 6 2" xfId="1171"/>
    <cellStyle name="Название 7" xfId="1172"/>
    <cellStyle name="Название 7 2" xfId="1173"/>
    <cellStyle name="Название 8" xfId="1174"/>
    <cellStyle name="Название 8 2" xfId="1175"/>
    <cellStyle name="Название 9" xfId="1176"/>
    <cellStyle name="Название 9 2" xfId="1177"/>
    <cellStyle name="Нейтральный 10" xfId="1178"/>
    <cellStyle name="Нейтральный 2" xfId="1179"/>
    <cellStyle name="Нейтральный 2 2" xfId="1180"/>
    <cellStyle name="Нейтральный 3" xfId="1181"/>
    <cellStyle name="Нейтральный 3 2" xfId="1182"/>
    <cellStyle name="Нейтральный 4" xfId="1183"/>
    <cellStyle name="Нейтральный 4 2" xfId="1184"/>
    <cellStyle name="Нейтральный 5" xfId="1185"/>
    <cellStyle name="Нейтральный 5 2" xfId="1186"/>
    <cellStyle name="Нейтральный 6" xfId="1187"/>
    <cellStyle name="Нейтральный 6 2" xfId="1188"/>
    <cellStyle name="Нейтральный 7" xfId="1189"/>
    <cellStyle name="Нейтральный 7 2" xfId="1190"/>
    <cellStyle name="Нейтральный 8" xfId="1191"/>
    <cellStyle name="Нейтральный 8 2" xfId="1192"/>
    <cellStyle name="Нейтральный 9" xfId="1193"/>
    <cellStyle name="Нейтральный 9 2" xfId="1194"/>
    <cellStyle name="Обычный" xfId="0" builtinId="0"/>
    <cellStyle name="Обычный 10" xfId="37"/>
    <cellStyle name="Обычный 11" xfId="1195"/>
    <cellStyle name="Обычный 12" xfId="38"/>
    <cellStyle name="Обычный 12 2" xfId="39"/>
    <cellStyle name="Обычный 13" xfId="1196"/>
    <cellStyle name="Обычный 14" xfId="1422"/>
    <cellStyle name="Обычный 2" xfId="40"/>
    <cellStyle name="Обычный 2 10" xfId="1421"/>
    <cellStyle name="Обычный 2 2" xfId="1197"/>
    <cellStyle name="Обычный 2 2 2" xfId="1198"/>
    <cellStyle name="Обычный 2 2_46EE.2011(v1.0)" xfId="1199"/>
    <cellStyle name="Обычный 2 3" xfId="1200"/>
    <cellStyle name="Обычный 2 3 2" xfId="1201"/>
    <cellStyle name="Обычный 2 3_46EE.2011(v1.0)" xfId="1202"/>
    <cellStyle name="Обычный 2 4" xfId="1203"/>
    <cellStyle name="Обычный 2 4 2" xfId="1204"/>
    <cellStyle name="Обычный 2 4_46EE.2011(v1.0)" xfId="1205"/>
    <cellStyle name="Обычный 2 5" xfId="1206"/>
    <cellStyle name="Обычный 2 5 2" xfId="1207"/>
    <cellStyle name="Обычный 2 5_46EE.2011(v1.0)" xfId="1208"/>
    <cellStyle name="Обычный 2 6" xfId="1209"/>
    <cellStyle name="Обычный 2 6 2" xfId="1210"/>
    <cellStyle name="Обычный 2 6_46EE.2011(v1.0)" xfId="1211"/>
    <cellStyle name="Обычный 2 7" xfId="53"/>
    <cellStyle name="Обычный 2 8" xfId="1419"/>
    <cellStyle name="Обычный 2 9" xfId="1420"/>
    <cellStyle name="Обычный 2_1" xfId="1212"/>
    <cellStyle name="Обычный 3" xfId="41"/>
    <cellStyle name="Обычный 3 3" xfId="42"/>
    <cellStyle name="Обычный 4" xfId="43"/>
    <cellStyle name="Обычный 4 2" xfId="1213"/>
    <cellStyle name="Обычный 4_EE.20.MET.SVOD.2.73_v0.1" xfId="1214"/>
    <cellStyle name="Обычный 5" xfId="44"/>
    <cellStyle name="Обычный 5 2" xfId="1215"/>
    <cellStyle name="Обычный 5 4" xfId="50"/>
    <cellStyle name="Обычный 6" xfId="2"/>
    <cellStyle name="Обычный 7" xfId="1216"/>
    <cellStyle name="Обычный 8" xfId="1217"/>
    <cellStyle name="Обычный 9" xfId="1218"/>
    <cellStyle name="Плохой 10" xfId="1219"/>
    <cellStyle name="Плохой 2" xfId="1220"/>
    <cellStyle name="Плохой 2 2" xfId="1221"/>
    <cellStyle name="Плохой 3" xfId="1222"/>
    <cellStyle name="Плохой 3 2" xfId="1223"/>
    <cellStyle name="Плохой 4" xfId="1224"/>
    <cellStyle name="Плохой 4 2" xfId="1225"/>
    <cellStyle name="Плохой 5" xfId="1226"/>
    <cellStyle name="Плохой 5 2" xfId="1227"/>
    <cellStyle name="Плохой 6" xfId="1228"/>
    <cellStyle name="Плохой 6 2" xfId="1229"/>
    <cellStyle name="Плохой 7" xfId="1230"/>
    <cellStyle name="Плохой 7 2" xfId="1231"/>
    <cellStyle name="Плохой 8" xfId="1232"/>
    <cellStyle name="Плохой 8 2" xfId="1233"/>
    <cellStyle name="Плохой 9" xfId="1234"/>
    <cellStyle name="Плохой 9 2" xfId="1235"/>
    <cellStyle name="По центру с переносом" xfId="1236"/>
    <cellStyle name="По ширине с переносом" xfId="1237"/>
    <cellStyle name="Поле ввода" xfId="1238"/>
    <cellStyle name="Пояснение 10" xfId="1239"/>
    <cellStyle name="Пояснение 2" xfId="1240"/>
    <cellStyle name="Пояснение 2 2" xfId="1241"/>
    <cellStyle name="Пояснение 3" xfId="1242"/>
    <cellStyle name="Пояснение 3 2" xfId="1243"/>
    <cellStyle name="Пояснение 4" xfId="1244"/>
    <cellStyle name="Пояснение 4 2" xfId="1245"/>
    <cellStyle name="Пояснение 5" xfId="1246"/>
    <cellStyle name="Пояснение 5 2" xfId="1247"/>
    <cellStyle name="Пояснение 6" xfId="1248"/>
    <cellStyle name="Пояснение 6 2" xfId="1249"/>
    <cellStyle name="Пояснение 7" xfId="1250"/>
    <cellStyle name="Пояснение 7 2" xfId="1251"/>
    <cellStyle name="Пояснение 8" xfId="1252"/>
    <cellStyle name="Пояснение 8 2" xfId="1253"/>
    <cellStyle name="Пояснение 9" xfId="1254"/>
    <cellStyle name="Пояснение 9 2" xfId="1255"/>
    <cellStyle name="Примечание 10" xfId="1256"/>
    <cellStyle name="Примечание 10 2" xfId="1257"/>
    <cellStyle name="Примечание 10_46EE.2011(v1.0)" xfId="1258"/>
    <cellStyle name="Примечание 11" xfId="1259"/>
    <cellStyle name="Примечание 11 2" xfId="1260"/>
    <cellStyle name="Примечание 11_46EE.2011(v1.0)" xfId="1261"/>
    <cellStyle name="Примечание 12" xfId="1262"/>
    <cellStyle name="Примечание 12 2" xfId="1263"/>
    <cellStyle name="Примечание 12_46EE.2011(v1.0)" xfId="1264"/>
    <cellStyle name="Примечание 13" xfId="1265"/>
    <cellStyle name="Примечание 14" xfId="1266"/>
    <cellStyle name="Примечание 2" xfId="1267"/>
    <cellStyle name="Примечание 2 2" xfId="1268"/>
    <cellStyle name="Примечание 2 3" xfId="1269"/>
    <cellStyle name="Примечание 2 4" xfId="1270"/>
    <cellStyle name="Примечание 2 5" xfId="1271"/>
    <cellStyle name="Примечание 2 6" xfId="1272"/>
    <cellStyle name="Примечание 2 7" xfId="1273"/>
    <cellStyle name="Примечание 2 8" xfId="1274"/>
    <cellStyle name="Примечание 2_46EE.2011(v1.0)" xfId="1275"/>
    <cellStyle name="Примечание 3" xfId="1276"/>
    <cellStyle name="Примечание 3 2" xfId="1277"/>
    <cellStyle name="Примечание 3 3" xfId="1278"/>
    <cellStyle name="Примечание 3 4" xfId="1279"/>
    <cellStyle name="Примечание 3 5" xfId="1280"/>
    <cellStyle name="Примечание 3 6" xfId="1281"/>
    <cellStyle name="Примечание 3 7" xfId="1282"/>
    <cellStyle name="Примечание 3 8" xfId="1283"/>
    <cellStyle name="Примечание 3_46EE.2011(v1.0)" xfId="1284"/>
    <cellStyle name="Примечание 4" xfId="1285"/>
    <cellStyle name="Примечание 4 2" xfId="1286"/>
    <cellStyle name="Примечание 4 3" xfId="1287"/>
    <cellStyle name="Примечание 4 4" xfId="1288"/>
    <cellStyle name="Примечание 4 5" xfId="1289"/>
    <cellStyle name="Примечание 4 6" xfId="1290"/>
    <cellStyle name="Примечание 4 7" xfId="1291"/>
    <cellStyle name="Примечание 4 8" xfId="1292"/>
    <cellStyle name="Примечание 4_46EE.2011(v1.0)" xfId="1293"/>
    <cellStyle name="Примечание 5" xfId="1294"/>
    <cellStyle name="Примечание 5 2" xfId="1295"/>
    <cellStyle name="Примечание 5 3" xfId="1296"/>
    <cellStyle name="Примечание 5 4" xfId="1297"/>
    <cellStyle name="Примечание 5 5" xfId="1298"/>
    <cellStyle name="Примечание 5 6" xfId="1299"/>
    <cellStyle name="Примечание 5 7" xfId="1300"/>
    <cellStyle name="Примечание 5 8" xfId="1301"/>
    <cellStyle name="Примечание 5_46EE.2011(v1.0)" xfId="1302"/>
    <cellStyle name="Примечание 6" xfId="1303"/>
    <cellStyle name="Примечание 6 2" xfId="1304"/>
    <cellStyle name="Примечание 6_46EE.2011(v1.0)" xfId="1305"/>
    <cellStyle name="Примечание 7" xfId="1306"/>
    <cellStyle name="Примечание 7 2" xfId="1307"/>
    <cellStyle name="Примечание 7_46EE.2011(v1.0)" xfId="1308"/>
    <cellStyle name="Примечание 8" xfId="1309"/>
    <cellStyle name="Примечание 8 2" xfId="1310"/>
    <cellStyle name="Примечание 8_46EE.2011(v1.0)" xfId="1311"/>
    <cellStyle name="Примечание 9" xfId="1312"/>
    <cellStyle name="Примечание 9 2" xfId="1313"/>
    <cellStyle name="Примечание 9_46EE.2011(v1.0)" xfId="1314"/>
    <cellStyle name="Процентный 2" xfId="1315"/>
    <cellStyle name="Процентный 2 2" xfId="1316"/>
    <cellStyle name="Процентный 2 3" xfId="1317"/>
    <cellStyle name="Процентный 3" xfId="1318"/>
    <cellStyle name="Процентный 4" xfId="1319"/>
    <cellStyle name="Связанная ячейка 10" xfId="1320"/>
    <cellStyle name="Связанная ячейка 2" xfId="1321"/>
    <cellStyle name="Связанная ячейка 2 2" xfId="1322"/>
    <cellStyle name="Связанная ячейка 2_46EE.2011(v1.0)" xfId="1323"/>
    <cellStyle name="Связанная ячейка 3" xfId="1324"/>
    <cellStyle name="Связанная ячейка 3 2" xfId="1325"/>
    <cellStyle name="Связанная ячейка 3_46EE.2011(v1.0)" xfId="1326"/>
    <cellStyle name="Связанная ячейка 4" xfId="1327"/>
    <cellStyle name="Связанная ячейка 4 2" xfId="1328"/>
    <cellStyle name="Связанная ячейка 4_46EE.2011(v1.0)" xfId="1329"/>
    <cellStyle name="Связанная ячейка 5" xfId="1330"/>
    <cellStyle name="Связанная ячейка 5 2" xfId="1331"/>
    <cellStyle name="Связанная ячейка 5_46EE.2011(v1.0)" xfId="1332"/>
    <cellStyle name="Связанная ячейка 6" xfId="1333"/>
    <cellStyle name="Связанная ячейка 6 2" xfId="1334"/>
    <cellStyle name="Связанная ячейка 6_46EE.2011(v1.0)" xfId="1335"/>
    <cellStyle name="Связанная ячейка 7" xfId="1336"/>
    <cellStyle name="Связанная ячейка 7 2" xfId="1337"/>
    <cellStyle name="Связанная ячейка 7_46EE.2011(v1.0)" xfId="1338"/>
    <cellStyle name="Связанная ячейка 8" xfId="1339"/>
    <cellStyle name="Связанная ячейка 8 2" xfId="1340"/>
    <cellStyle name="Связанная ячейка 8_46EE.2011(v1.0)" xfId="1341"/>
    <cellStyle name="Связанная ячейка 9" xfId="1342"/>
    <cellStyle name="Связанная ячейка 9 2" xfId="1343"/>
    <cellStyle name="Связанная ячейка 9_46EE.2011(v1.0)" xfId="1344"/>
    <cellStyle name="Стиль 1" xfId="45"/>
    <cellStyle name="Стиль 1 2" xfId="1345"/>
    <cellStyle name="ТЕКСТ" xfId="1346"/>
    <cellStyle name="ТЕКСТ 2" xfId="1347"/>
    <cellStyle name="ТЕКСТ 3" xfId="1348"/>
    <cellStyle name="ТЕКСТ 4" xfId="1349"/>
    <cellStyle name="ТЕКСТ 5" xfId="1350"/>
    <cellStyle name="ТЕКСТ 6" xfId="1351"/>
    <cellStyle name="ТЕКСТ 7" xfId="1352"/>
    <cellStyle name="ТЕКСТ 8" xfId="1353"/>
    <cellStyle name="Текст предупреждения 10" xfId="1354"/>
    <cellStyle name="Текст предупреждения 2" xfId="1355"/>
    <cellStyle name="Текст предупреждения 2 2" xfId="1356"/>
    <cellStyle name="Текст предупреждения 3" xfId="1357"/>
    <cellStyle name="Текст предупреждения 3 2" xfId="1358"/>
    <cellStyle name="Текст предупреждения 4" xfId="1359"/>
    <cellStyle name="Текст предупреждения 4 2" xfId="1360"/>
    <cellStyle name="Текст предупреждения 5" xfId="1361"/>
    <cellStyle name="Текст предупреждения 5 2" xfId="1362"/>
    <cellStyle name="Текст предупреждения 6" xfId="1363"/>
    <cellStyle name="Текст предупреждения 6 2" xfId="1364"/>
    <cellStyle name="Текст предупреждения 7" xfId="1365"/>
    <cellStyle name="Текст предупреждения 7 2" xfId="1366"/>
    <cellStyle name="Текст предупреждения 8" xfId="1367"/>
    <cellStyle name="Текст предупреждения 8 2" xfId="1368"/>
    <cellStyle name="Текст предупреждения 9" xfId="1369"/>
    <cellStyle name="Текст предупреждения 9 2" xfId="1370"/>
    <cellStyle name="Текстовый" xfId="1371"/>
    <cellStyle name="Текстовый 2" xfId="1372"/>
    <cellStyle name="Текстовый 3" xfId="1373"/>
    <cellStyle name="Текстовый 4" xfId="1374"/>
    <cellStyle name="Текстовый 5" xfId="1375"/>
    <cellStyle name="Текстовый 6" xfId="1376"/>
    <cellStyle name="Текстовый 7" xfId="1377"/>
    <cellStyle name="Текстовый 8" xfId="1378"/>
    <cellStyle name="Текстовый_1" xfId="1379"/>
    <cellStyle name="Тысячи [0]_22гк" xfId="1380"/>
    <cellStyle name="Тысячи_22гк" xfId="1381"/>
    <cellStyle name="ФИКСИРОВАННЫЙ" xfId="1382"/>
    <cellStyle name="ФИКСИРОВАННЫЙ 2" xfId="1383"/>
    <cellStyle name="ФИКСИРОВАННЫЙ 3" xfId="1384"/>
    <cellStyle name="ФИКСИРОВАННЫЙ 4" xfId="1385"/>
    <cellStyle name="ФИКСИРОВАННЫЙ 5" xfId="1386"/>
    <cellStyle name="ФИКСИРОВАННЫЙ 6" xfId="1387"/>
    <cellStyle name="ФИКСИРОВАННЫЙ 7" xfId="1388"/>
    <cellStyle name="ФИКСИРОВАННЫЙ 8" xfId="1389"/>
    <cellStyle name="ФИКСИРОВАННЫЙ_1" xfId="1390"/>
    <cellStyle name="Финансовый 2" xfId="1391"/>
    <cellStyle name="Финансовый 2 2" xfId="1392"/>
    <cellStyle name="Финансовый 2_46EE.2011(v1.0)" xfId="1393"/>
    <cellStyle name="Финансовый 3" xfId="1394"/>
    <cellStyle name="Формула" xfId="46"/>
    <cellStyle name="Формула 2" xfId="1395"/>
    <cellStyle name="Формула 3" xfId="51"/>
    <cellStyle name="Формула_A РТ 2009 Рязаньэнерго" xfId="1396"/>
    <cellStyle name="ФормулаВБ" xfId="1397"/>
    <cellStyle name="ФормулаВБ 2" xfId="1398"/>
    <cellStyle name="ФормулаВБ_Мониторинг инвестиций" xfId="47"/>
    <cellStyle name="ФормулаНаКонтроль" xfId="48"/>
    <cellStyle name="Хороший 10" xfId="1399"/>
    <cellStyle name="Хороший 2" xfId="1400"/>
    <cellStyle name="Хороший 2 2" xfId="1401"/>
    <cellStyle name="Хороший 3" xfId="1402"/>
    <cellStyle name="Хороший 3 2" xfId="1403"/>
    <cellStyle name="Хороший 4" xfId="1404"/>
    <cellStyle name="Хороший 4 2" xfId="1405"/>
    <cellStyle name="Хороший 5" xfId="1406"/>
    <cellStyle name="Хороший 5 2" xfId="1407"/>
    <cellStyle name="Хороший 6" xfId="1408"/>
    <cellStyle name="Хороший 6 2" xfId="1409"/>
    <cellStyle name="Хороший 7" xfId="1410"/>
    <cellStyle name="Хороший 7 2" xfId="1411"/>
    <cellStyle name="Хороший 8" xfId="1412"/>
    <cellStyle name="Хороший 8 2" xfId="1413"/>
    <cellStyle name="Хороший 9" xfId="1414"/>
    <cellStyle name="Хороший 9 2" xfId="1415"/>
    <cellStyle name="Цифры по центру с десятыми" xfId="1416"/>
    <cellStyle name="Џђћ–…ќ’ќ›‰" xfId="1417"/>
    <cellStyle name="Шапка таблицы" xfId="14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sinef\&#1041;&#1072;&#1083;&#1072;&#1085;&#1089;&#1099;%202016%20&#1075;&#1086;&#1076;\&#1058;&#1057;&#1054;\&#1047;&#1072;&#1103;&#1074;&#1082;&#1080;%20&#1085;&#1072;%2001.04.2015\&#1055;&#1056;&#1054;&#1058;&#1045;&#1051;\&#1044;&#1048;&#1057;&#1050;\FORM3.1.2016(v1.0.1)_&#1054;&#1054;&#1054;%20&#1055;&#1056;&#1054;&#1058;&#1045;&#105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modProv"/>
      <sheetName val="et_union_hor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2">
          <cell r="E2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workbookViewId="0">
      <selection activeCell="K8" sqref="K8"/>
    </sheetView>
  </sheetViews>
  <sheetFormatPr defaultRowHeight="15" x14ac:dyDescent="0.25"/>
  <cols>
    <col min="1" max="1" width="4.28515625" customWidth="1"/>
    <col min="2" max="2" width="16.140625" style="10" customWidth="1"/>
    <col min="3" max="3" width="16.28515625" style="10" customWidth="1"/>
    <col min="4" max="5" width="9.140625" style="10"/>
    <col min="6" max="6" width="43.42578125" style="10" customWidth="1"/>
    <col min="7" max="7" width="15.42578125" style="10" customWidth="1"/>
    <col min="8" max="8" width="12.28515625" style="10" customWidth="1"/>
    <col min="9" max="9" width="14" style="10" customWidth="1"/>
    <col min="10" max="10" width="14.85546875" style="10" customWidth="1"/>
  </cols>
  <sheetData>
    <row r="1" spans="1:14" ht="31.5" customHeight="1" x14ac:dyDescent="0.25">
      <c r="A1" s="109" t="s">
        <v>20</v>
      </c>
      <c r="B1" s="111" t="s">
        <v>21</v>
      </c>
      <c r="C1" s="24" t="s">
        <v>22</v>
      </c>
      <c r="D1" s="24"/>
      <c r="E1" s="24"/>
      <c r="F1" s="24" t="s">
        <v>23</v>
      </c>
      <c r="G1" s="24" t="s">
        <v>24</v>
      </c>
      <c r="H1" s="107" t="s">
        <v>25</v>
      </c>
      <c r="I1" s="107"/>
      <c r="J1" s="108"/>
    </row>
    <row r="2" spans="1:14" ht="47.25" customHeight="1" thickBot="1" x14ac:dyDescent="0.3">
      <c r="A2" s="110"/>
      <c r="B2" s="112"/>
      <c r="C2" s="25" t="s">
        <v>26</v>
      </c>
      <c r="D2" s="25" t="s">
        <v>27</v>
      </c>
      <c r="E2" s="25" t="s">
        <v>28</v>
      </c>
      <c r="F2" s="25" t="s">
        <v>26</v>
      </c>
      <c r="G2" s="25" t="s">
        <v>28</v>
      </c>
      <c r="H2" s="25" t="s">
        <v>26</v>
      </c>
      <c r="I2" s="23" t="s">
        <v>29</v>
      </c>
      <c r="J2" s="11" t="s">
        <v>30</v>
      </c>
    </row>
    <row r="3" spans="1:14" ht="20.25" customHeight="1" x14ac:dyDescent="0.25">
      <c r="A3" s="104">
        <v>19</v>
      </c>
      <c r="B3" s="101" t="s">
        <v>0</v>
      </c>
      <c r="C3" s="1" t="s">
        <v>1</v>
      </c>
      <c r="D3" s="1"/>
      <c r="E3" s="35" t="s">
        <v>48</v>
      </c>
      <c r="F3" s="2" t="s">
        <v>2</v>
      </c>
      <c r="G3" s="2"/>
      <c r="H3" s="1" t="s">
        <v>1</v>
      </c>
      <c r="I3" s="13">
        <v>1.5272859999999999</v>
      </c>
      <c r="J3" s="40">
        <f>I3/5.6</f>
        <v>0.27272964285714285</v>
      </c>
      <c r="K3" s="31" t="s">
        <v>60</v>
      </c>
      <c r="M3" s="16" t="s">
        <v>61</v>
      </c>
    </row>
    <row r="4" spans="1:14" ht="20.25" customHeight="1" x14ac:dyDescent="0.25">
      <c r="A4" s="105"/>
      <c r="B4" s="102"/>
      <c r="C4" s="3" t="s">
        <v>1</v>
      </c>
      <c r="D4" s="4"/>
      <c r="E4" s="35" t="s">
        <v>48</v>
      </c>
      <c r="F4" s="5" t="s">
        <v>3</v>
      </c>
      <c r="G4" s="5"/>
      <c r="H4" s="3" t="s">
        <v>1</v>
      </c>
      <c r="I4" s="3" t="s">
        <v>1</v>
      </c>
      <c r="J4" s="6" t="s">
        <v>1</v>
      </c>
      <c r="K4" s="31" t="s">
        <v>60</v>
      </c>
    </row>
    <row r="5" spans="1:14" ht="20.25" customHeight="1" x14ac:dyDescent="0.25">
      <c r="A5" s="105"/>
      <c r="B5" s="102"/>
      <c r="C5" s="3" t="s">
        <v>1</v>
      </c>
      <c r="D5" s="4"/>
      <c r="E5" s="35" t="s">
        <v>48</v>
      </c>
      <c r="F5" s="5" t="s">
        <v>4</v>
      </c>
      <c r="G5" s="5"/>
      <c r="H5" s="3" t="s">
        <v>1</v>
      </c>
      <c r="I5" s="3" t="s">
        <v>1</v>
      </c>
      <c r="J5" s="6" t="s">
        <v>1</v>
      </c>
      <c r="K5" s="31" t="s">
        <v>60</v>
      </c>
    </row>
    <row r="6" spans="1:14" ht="20.25" customHeight="1" x14ac:dyDescent="0.25">
      <c r="A6" s="105"/>
      <c r="B6" s="102"/>
      <c r="C6" s="3" t="s">
        <v>1</v>
      </c>
      <c r="D6" s="4"/>
      <c r="E6" s="35" t="s">
        <v>48</v>
      </c>
      <c r="F6" s="5" t="s">
        <v>5</v>
      </c>
      <c r="G6" s="5"/>
      <c r="H6" s="3" t="s">
        <v>1</v>
      </c>
      <c r="I6" s="3" t="s">
        <v>1</v>
      </c>
      <c r="J6" s="6" t="s">
        <v>1</v>
      </c>
      <c r="K6" s="31" t="s">
        <v>60</v>
      </c>
    </row>
    <row r="7" spans="1:14" ht="20.25" customHeight="1" x14ac:dyDescent="0.25">
      <c r="A7" s="105"/>
      <c r="B7" s="102"/>
      <c r="C7" s="3" t="s">
        <v>1</v>
      </c>
      <c r="D7" s="4"/>
      <c r="E7" s="35" t="s">
        <v>48</v>
      </c>
      <c r="F7" s="5" t="s">
        <v>6</v>
      </c>
      <c r="G7" s="5"/>
      <c r="H7" s="3" t="s">
        <v>1</v>
      </c>
      <c r="I7" s="3" t="s">
        <v>1</v>
      </c>
      <c r="J7" s="6" t="s">
        <v>1</v>
      </c>
      <c r="K7" s="31" t="s">
        <v>60</v>
      </c>
    </row>
    <row r="8" spans="1:14" ht="20.25" customHeight="1" x14ac:dyDescent="0.25">
      <c r="A8" s="105"/>
      <c r="B8" s="102"/>
      <c r="C8" s="3" t="s">
        <v>1</v>
      </c>
      <c r="D8" s="4"/>
      <c r="E8" s="35" t="s">
        <v>48</v>
      </c>
      <c r="F8" s="5" t="s">
        <v>7</v>
      </c>
      <c r="G8" s="5"/>
      <c r="H8" s="3" t="s">
        <v>1</v>
      </c>
      <c r="I8" s="3" t="s">
        <v>1</v>
      </c>
      <c r="J8" s="6" t="s">
        <v>1</v>
      </c>
      <c r="K8" s="31" t="s">
        <v>60</v>
      </c>
    </row>
    <row r="9" spans="1:14" ht="20.25" customHeight="1" x14ac:dyDescent="0.25">
      <c r="A9" s="105"/>
      <c r="B9" s="102"/>
      <c r="C9" s="3" t="s">
        <v>1</v>
      </c>
      <c r="D9" s="4"/>
      <c r="E9" s="35" t="s">
        <v>48</v>
      </c>
      <c r="F9" s="5" t="s">
        <v>8</v>
      </c>
      <c r="G9" s="5"/>
      <c r="H9" s="3" t="s">
        <v>1</v>
      </c>
      <c r="I9" s="3" t="s">
        <v>1</v>
      </c>
      <c r="J9" s="6" t="s">
        <v>1</v>
      </c>
      <c r="K9" s="31" t="s">
        <v>60</v>
      </c>
    </row>
    <row r="10" spans="1:14" ht="20.25" customHeight="1" x14ac:dyDescent="0.25">
      <c r="A10" s="105"/>
      <c r="B10" s="102"/>
      <c r="C10" s="3" t="s">
        <v>1</v>
      </c>
      <c r="D10" s="4"/>
      <c r="E10" s="35" t="s">
        <v>48</v>
      </c>
      <c r="F10" s="5" t="s">
        <v>9</v>
      </c>
      <c r="G10" s="5"/>
      <c r="H10" s="3" t="s">
        <v>1</v>
      </c>
      <c r="I10" s="3" t="s">
        <v>1</v>
      </c>
      <c r="J10" s="6" t="s">
        <v>1</v>
      </c>
      <c r="K10" s="31" t="s">
        <v>60</v>
      </c>
    </row>
    <row r="11" spans="1:14" ht="20.25" customHeight="1" x14ac:dyDescent="0.25">
      <c r="A11" s="105"/>
      <c r="B11" s="102"/>
      <c r="C11" s="3" t="s">
        <v>1</v>
      </c>
      <c r="D11" s="4"/>
      <c r="E11" s="35" t="s">
        <v>48</v>
      </c>
      <c r="F11" s="5" t="s">
        <v>10</v>
      </c>
      <c r="G11" s="5"/>
      <c r="H11" s="3" t="s">
        <v>1</v>
      </c>
      <c r="I11" s="3" t="s">
        <v>1</v>
      </c>
      <c r="J11" s="6" t="s">
        <v>1</v>
      </c>
      <c r="K11" s="31" t="s">
        <v>60</v>
      </c>
    </row>
    <row r="12" spans="1:14" ht="20.25" customHeight="1" x14ac:dyDescent="0.25">
      <c r="A12" s="105"/>
      <c r="B12" s="102"/>
      <c r="C12" s="3" t="s">
        <v>1</v>
      </c>
      <c r="D12" s="4"/>
      <c r="E12" s="35" t="s">
        <v>48</v>
      </c>
      <c r="F12" s="5" t="s">
        <v>11</v>
      </c>
      <c r="G12" s="5"/>
      <c r="H12" s="3" t="s">
        <v>1</v>
      </c>
      <c r="I12" s="3" t="s">
        <v>1</v>
      </c>
      <c r="J12" s="6" t="s">
        <v>1</v>
      </c>
      <c r="K12" s="31" t="s">
        <v>60</v>
      </c>
    </row>
    <row r="13" spans="1:14" ht="20.25" customHeight="1" x14ac:dyDescent="0.25">
      <c r="A13" s="105"/>
      <c r="B13" s="102"/>
      <c r="C13" s="3" t="s">
        <v>1</v>
      </c>
      <c r="D13" s="4"/>
      <c r="E13" s="35" t="s">
        <v>48</v>
      </c>
      <c r="F13" s="5" t="s">
        <v>12</v>
      </c>
      <c r="G13" s="5"/>
      <c r="H13" s="3" t="s">
        <v>1</v>
      </c>
      <c r="I13" s="3" t="s">
        <v>1</v>
      </c>
      <c r="J13" s="6" t="s">
        <v>1</v>
      </c>
      <c r="K13" s="31" t="s">
        <v>60</v>
      </c>
    </row>
    <row r="14" spans="1:14" ht="20.25" customHeight="1" x14ac:dyDescent="0.25">
      <c r="A14" s="105"/>
      <c r="B14" s="102"/>
      <c r="C14" s="3" t="s">
        <v>1</v>
      </c>
      <c r="D14" s="28" t="s">
        <v>54</v>
      </c>
      <c r="E14" s="28" t="s">
        <v>48</v>
      </c>
      <c r="F14" s="22" t="s">
        <v>13</v>
      </c>
      <c r="G14" s="22" t="s">
        <v>31</v>
      </c>
      <c r="H14" s="22" t="s">
        <v>33</v>
      </c>
      <c r="I14" s="13">
        <v>13.63382</v>
      </c>
      <c r="J14" s="40">
        <v>1.667</v>
      </c>
    </row>
    <row r="15" spans="1:14" ht="20.25" customHeight="1" x14ac:dyDescent="0.25">
      <c r="A15" s="105"/>
      <c r="B15" s="102"/>
      <c r="C15" s="3" t="s">
        <v>1</v>
      </c>
      <c r="D15" s="28" t="s">
        <v>54</v>
      </c>
      <c r="E15" s="28" t="s">
        <v>48</v>
      </c>
      <c r="F15" s="22" t="s">
        <v>14</v>
      </c>
      <c r="G15" s="22" t="s">
        <v>32</v>
      </c>
      <c r="H15" s="22" t="s">
        <v>33</v>
      </c>
      <c r="I15" s="13">
        <v>36.844588000000002</v>
      </c>
      <c r="J15" s="40">
        <v>6.12</v>
      </c>
      <c r="K15" s="98" t="s">
        <v>53</v>
      </c>
      <c r="L15" s="99"/>
      <c r="M15" s="99"/>
      <c r="N15" s="99"/>
    </row>
    <row r="16" spans="1:14" ht="20.25" customHeight="1" x14ac:dyDescent="0.25">
      <c r="A16" s="105"/>
      <c r="B16" s="102"/>
      <c r="C16" s="3" t="s">
        <v>1</v>
      </c>
      <c r="D16" s="28" t="s">
        <v>55</v>
      </c>
      <c r="E16" s="28" t="s">
        <v>47</v>
      </c>
      <c r="F16" s="5" t="s">
        <v>15</v>
      </c>
      <c r="G16" s="5"/>
      <c r="H16" s="3" t="s">
        <v>1</v>
      </c>
      <c r="I16" s="13">
        <v>4.1699789999999997</v>
      </c>
      <c r="J16" s="40">
        <v>0.75</v>
      </c>
    </row>
    <row r="17" spans="1:16" ht="30.75" customHeight="1" x14ac:dyDescent="0.25">
      <c r="A17" s="105"/>
      <c r="B17" s="102"/>
      <c r="C17" s="3" t="s">
        <v>1</v>
      </c>
      <c r="D17" s="28" t="s">
        <v>55</v>
      </c>
      <c r="E17" s="28" t="s">
        <v>48</v>
      </c>
      <c r="F17" s="5" t="s">
        <v>16</v>
      </c>
      <c r="G17" s="41" t="s">
        <v>56</v>
      </c>
      <c r="H17" s="3" t="s">
        <v>1</v>
      </c>
      <c r="I17" s="13">
        <v>15.026999999999999</v>
      </c>
      <c r="J17" s="40">
        <v>2.1</v>
      </c>
    </row>
    <row r="18" spans="1:16" ht="20.25" customHeight="1" x14ac:dyDescent="0.25">
      <c r="A18" s="105"/>
      <c r="B18" s="102"/>
      <c r="C18" s="3" t="s">
        <v>1</v>
      </c>
      <c r="D18" s="28" t="s">
        <v>55</v>
      </c>
      <c r="E18" s="28" t="s">
        <v>48</v>
      </c>
      <c r="F18" s="5" t="s">
        <v>17</v>
      </c>
      <c r="G18" s="41" t="s">
        <v>57</v>
      </c>
      <c r="H18" s="3" t="s">
        <v>1</v>
      </c>
      <c r="I18" s="13">
        <v>14.9557</v>
      </c>
      <c r="J18" s="32">
        <v>1.52</v>
      </c>
    </row>
    <row r="19" spans="1:16" ht="20.25" customHeight="1" x14ac:dyDescent="0.25">
      <c r="A19" s="105"/>
      <c r="B19" s="102"/>
      <c r="C19" s="3" t="s">
        <v>1</v>
      </c>
      <c r="D19" s="28" t="s">
        <v>54</v>
      </c>
      <c r="E19" s="28" t="s">
        <v>48</v>
      </c>
      <c r="F19" s="5" t="s">
        <v>18</v>
      </c>
      <c r="G19" s="5"/>
      <c r="H19" s="3" t="s">
        <v>1</v>
      </c>
      <c r="I19" s="13" t="s">
        <v>1</v>
      </c>
      <c r="J19" s="39">
        <v>1.68</v>
      </c>
      <c r="K19" s="42" t="s">
        <v>52</v>
      </c>
      <c r="M19" s="98" t="s">
        <v>53</v>
      </c>
      <c r="N19" s="99"/>
      <c r="O19" s="99"/>
      <c r="P19" s="99"/>
    </row>
    <row r="20" spans="1:16" s="26" customFormat="1" ht="20.25" customHeight="1" x14ac:dyDescent="0.25">
      <c r="A20" s="105"/>
      <c r="B20" s="102"/>
      <c r="C20" s="14"/>
      <c r="D20" s="3"/>
      <c r="E20" s="28" t="s">
        <v>48</v>
      </c>
      <c r="F20" s="12" t="s">
        <v>19</v>
      </c>
      <c r="G20" s="12"/>
      <c r="H20" s="14"/>
      <c r="I20" s="34">
        <v>25.436354000000001</v>
      </c>
      <c r="J20" s="38">
        <v>5.1989999999999998</v>
      </c>
      <c r="K20" s="43" t="s">
        <v>59</v>
      </c>
    </row>
    <row r="21" spans="1:16" ht="20.25" customHeight="1" thickBot="1" x14ac:dyDescent="0.3">
      <c r="A21" s="106"/>
      <c r="B21" s="103"/>
      <c r="C21" s="7" t="s">
        <v>1</v>
      </c>
      <c r="D21" s="28" t="s">
        <v>55</v>
      </c>
      <c r="E21" s="8" t="s">
        <v>47</v>
      </c>
      <c r="F21" s="9" t="s">
        <v>45</v>
      </c>
      <c r="G21" s="9"/>
      <c r="H21" s="7" t="s">
        <v>1</v>
      </c>
      <c r="I21" s="33">
        <v>6.4669999999999996</v>
      </c>
      <c r="J21" s="36">
        <v>0.96</v>
      </c>
      <c r="K21" s="42" t="s">
        <v>58</v>
      </c>
    </row>
    <row r="22" spans="1:16" s="26" customFormat="1" ht="20.25" customHeight="1" thickBot="1" x14ac:dyDescent="0.3">
      <c r="A22" s="18"/>
      <c r="B22" s="17"/>
      <c r="C22" s="16"/>
      <c r="D22" s="16"/>
      <c r="E22" s="16"/>
      <c r="F22" s="15"/>
      <c r="G22" s="15"/>
      <c r="H22" s="16"/>
      <c r="I22" s="37">
        <f>SUM(I3:I21)</f>
        <v>118.061727</v>
      </c>
      <c r="J22" s="30">
        <f>SUM(J3:J21)</f>
        <v>20.268729642857142</v>
      </c>
    </row>
    <row r="23" spans="1:16" x14ac:dyDescent="0.25">
      <c r="F23" s="10" t="s">
        <v>36</v>
      </c>
      <c r="I23" s="10">
        <f>I22*1.015</f>
        <v>119.83265290499999</v>
      </c>
      <c r="J23" s="29">
        <f>J22*1.015</f>
        <v>20.572760587499996</v>
      </c>
    </row>
    <row r="24" spans="1:16" x14ac:dyDescent="0.25">
      <c r="F24" s="10" t="s">
        <v>37</v>
      </c>
    </row>
    <row r="25" spans="1:16" x14ac:dyDescent="0.25">
      <c r="F25" s="10" t="s">
        <v>46</v>
      </c>
    </row>
    <row r="26" spans="1:16" x14ac:dyDescent="0.25">
      <c r="F26" s="10" t="s">
        <v>34</v>
      </c>
    </row>
    <row r="27" spans="1:16" x14ac:dyDescent="0.25">
      <c r="F27" s="10" t="s">
        <v>38</v>
      </c>
    </row>
    <row r="28" spans="1:16" x14ac:dyDescent="0.25">
      <c r="F28" s="10" t="s">
        <v>35</v>
      </c>
    </row>
    <row r="29" spans="1:16" x14ac:dyDescent="0.25">
      <c r="I29" s="100" t="s">
        <v>44</v>
      </c>
      <c r="J29" s="100"/>
    </row>
    <row r="30" spans="1:16" x14ac:dyDescent="0.25">
      <c r="G30" s="10" t="s">
        <v>40</v>
      </c>
      <c r="H30" s="10" t="s">
        <v>41</v>
      </c>
    </row>
    <row r="31" spans="1:16" x14ac:dyDescent="0.25">
      <c r="F31" s="10" t="s">
        <v>39</v>
      </c>
      <c r="G31" s="10">
        <v>83.29</v>
      </c>
      <c r="H31" s="10">
        <v>16.82</v>
      </c>
    </row>
    <row r="33" spans="6:14" x14ac:dyDescent="0.25">
      <c r="F33" s="29" t="s">
        <v>51</v>
      </c>
      <c r="G33" s="10">
        <f>G31*1.015</f>
        <v>84.539349999999999</v>
      </c>
      <c r="H33" s="10">
        <f>H31*1.0137</f>
        <v>17.050434000000003</v>
      </c>
      <c r="I33" s="21">
        <f>G33/H33*J33</f>
        <v>0</v>
      </c>
      <c r="J33" s="21"/>
      <c r="K33" s="19"/>
      <c r="L33" s="27"/>
      <c r="M33" s="27"/>
      <c r="N33" s="20"/>
    </row>
    <row r="34" spans="6:14" x14ac:dyDescent="0.25">
      <c r="F34" s="10" t="s">
        <v>42</v>
      </c>
      <c r="G34" s="21">
        <v>0</v>
      </c>
      <c r="H34" s="21">
        <v>0</v>
      </c>
    </row>
    <row r="35" spans="6:14" x14ac:dyDescent="0.25">
      <c r="F35" s="10" t="s">
        <v>43</v>
      </c>
      <c r="G35" s="10">
        <f>G33+G34</f>
        <v>84.539349999999999</v>
      </c>
      <c r="H35" s="10">
        <f>H33+H34</f>
        <v>17.050434000000003</v>
      </c>
    </row>
    <row r="37" spans="6:14" x14ac:dyDescent="0.25">
      <c r="F37" s="29" t="s">
        <v>62</v>
      </c>
      <c r="G37" s="10">
        <f>I23+G33</f>
        <v>204.37200290499999</v>
      </c>
      <c r="H37" s="29">
        <f>J23+H33</f>
        <v>37.623194587499995</v>
      </c>
      <c r="I37" s="10">
        <f>G37/H37</f>
        <v>5.4320746854628066</v>
      </c>
    </row>
  </sheetData>
  <mergeCells count="8">
    <mergeCell ref="H1:J1"/>
    <mergeCell ref="A1:A2"/>
    <mergeCell ref="B1:B2"/>
    <mergeCell ref="K15:N15"/>
    <mergeCell ref="M19:P19"/>
    <mergeCell ref="I29:J29"/>
    <mergeCell ref="B3:B21"/>
    <mergeCell ref="A3:A21"/>
  </mergeCells>
  <hyperlinks>
    <hyperlink ref="B3" location="№19!A1" display="ООО &quot;ПРОТЕЛ&quot;"/>
  </hyperlink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36"/>
  <sheetViews>
    <sheetView tabSelected="1" view="pageBreakPreview" topLeftCell="B1" zoomScale="85" zoomScaleNormal="85" zoomScaleSheetLayoutView="85" workbookViewId="0">
      <selection activeCell="N29" sqref="N29"/>
    </sheetView>
  </sheetViews>
  <sheetFormatPr defaultRowHeight="15" outlineLevelCol="1" x14ac:dyDescent="0.25"/>
  <cols>
    <col min="1" max="1" width="6.42578125" style="48" customWidth="1"/>
    <col min="2" max="2" width="39.140625" style="44" customWidth="1"/>
    <col min="3" max="3" width="22" style="48" customWidth="1"/>
    <col min="4" max="4" width="11.28515625" style="48" customWidth="1"/>
    <col min="5" max="5" width="10.7109375" style="48" customWidth="1" outlineLevel="1"/>
    <col min="6" max="6" width="11.7109375" style="48" customWidth="1" outlineLevel="1"/>
    <col min="7" max="7" width="16.5703125" style="48" customWidth="1" outlineLevel="1"/>
    <col min="8" max="8" width="16.140625" style="48" customWidth="1" outlineLevel="1"/>
    <col min="9" max="9" width="15.7109375" style="48" customWidth="1" outlineLevel="1"/>
    <col min="10" max="10" width="17.7109375" style="48" customWidth="1" outlineLevel="1"/>
    <col min="11" max="11" width="16.5703125" style="48" customWidth="1" outlineLevel="1"/>
    <col min="12" max="12" width="17.5703125" style="48" customWidth="1" outlineLevel="1"/>
    <col min="13" max="13" width="17" style="48" customWidth="1" outlineLevel="1"/>
    <col min="14" max="14" width="16" style="48" customWidth="1" outlineLevel="1"/>
    <col min="15" max="15" width="15.85546875" style="48" customWidth="1" outlineLevel="1"/>
    <col min="16" max="17" width="18" style="48" customWidth="1" outlineLevel="1"/>
    <col min="18" max="18" width="16.7109375" style="48" customWidth="1" outlineLevel="1"/>
    <col min="19" max="19" width="20.85546875" style="48" customWidth="1"/>
    <col min="20" max="20" width="26.140625" style="48" customWidth="1"/>
    <col min="21" max="21" width="19.5703125" style="48" customWidth="1"/>
    <col min="22" max="22" width="28.5703125" style="48" customWidth="1"/>
    <col min="23" max="23" width="36.140625" style="46" customWidth="1"/>
    <col min="24" max="24" width="17.7109375" style="48" customWidth="1"/>
    <col min="25" max="25" width="27.140625" style="48" customWidth="1"/>
    <col min="26" max="16384" width="9.140625" style="48"/>
  </cols>
  <sheetData>
    <row r="1" spans="1:25" x14ac:dyDescent="0.25">
      <c r="C1" s="45"/>
      <c r="D1" s="46"/>
    </row>
    <row r="2" spans="1:25" ht="22.5" x14ac:dyDescent="0.3">
      <c r="A2" s="118" t="s">
        <v>104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</row>
    <row r="3" spans="1:25" ht="35.25" customHeight="1" x14ac:dyDescent="0.3">
      <c r="A3" s="122" t="s">
        <v>93</v>
      </c>
      <c r="B3" s="122"/>
      <c r="C3" s="122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50"/>
    </row>
    <row r="4" spans="1:25" ht="20.25" customHeight="1" x14ac:dyDescent="0.35">
      <c r="A4" s="51"/>
      <c r="B4" s="52"/>
      <c r="C4" s="51"/>
      <c r="D4" s="51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51"/>
    </row>
    <row r="5" spans="1:25" ht="20.25" customHeight="1" x14ac:dyDescent="0.35">
      <c r="A5" s="51"/>
      <c r="B5" s="52"/>
      <c r="C5" s="51"/>
      <c r="D5" s="51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4" t="s">
        <v>73</v>
      </c>
      <c r="T5" s="53"/>
      <c r="U5" s="55"/>
      <c r="V5" s="51"/>
    </row>
    <row r="6" spans="1:25" ht="206.25" customHeight="1" x14ac:dyDescent="0.25">
      <c r="A6" s="56" t="s">
        <v>49</v>
      </c>
      <c r="B6" s="56" t="s">
        <v>72</v>
      </c>
      <c r="C6" s="56" t="s">
        <v>90</v>
      </c>
      <c r="D6" s="56" t="s">
        <v>91</v>
      </c>
      <c r="E6" s="56" t="s">
        <v>75</v>
      </c>
      <c r="F6" s="56" t="s">
        <v>76</v>
      </c>
      <c r="G6" s="56" t="s">
        <v>77</v>
      </c>
      <c r="H6" s="56" t="s">
        <v>78</v>
      </c>
      <c r="I6" s="56" t="s">
        <v>79</v>
      </c>
      <c r="J6" s="56" t="s">
        <v>80</v>
      </c>
      <c r="K6" s="57" t="s">
        <v>105</v>
      </c>
      <c r="L6" s="56" t="s">
        <v>81</v>
      </c>
      <c r="M6" s="56" t="s">
        <v>82</v>
      </c>
      <c r="N6" s="56" t="s">
        <v>83</v>
      </c>
      <c r="O6" s="56" t="s">
        <v>84</v>
      </c>
      <c r="P6" s="56" t="s">
        <v>85</v>
      </c>
      <c r="Q6" s="56" t="s">
        <v>86</v>
      </c>
      <c r="R6" s="56" t="s">
        <v>106</v>
      </c>
      <c r="S6" s="57" t="s">
        <v>107</v>
      </c>
      <c r="T6" s="56" t="s">
        <v>108</v>
      </c>
      <c r="U6" s="56" t="s">
        <v>109</v>
      </c>
      <c r="V6" s="56" t="s">
        <v>74</v>
      </c>
      <c r="W6" s="56" t="s">
        <v>87</v>
      </c>
      <c r="X6" s="56" t="s">
        <v>88</v>
      </c>
      <c r="Y6" s="93" t="s">
        <v>89</v>
      </c>
    </row>
    <row r="7" spans="1:25" ht="15" customHeight="1" x14ac:dyDescent="0.25">
      <c r="A7" s="56">
        <v>1</v>
      </c>
      <c r="B7" s="58">
        <f>A7+1</f>
        <v>2</v>
      </c>
      <c r="C7" s="58">
        <f t="shared" ref="C7:Y7" si="0">B7+1</f>
        <v>3</v>
      </c>
      <c r="D7" s="58">
        <f t="shared" si="0"/>
        <v>4</v>
      </c>
      <c r="E7" s="58">
        <f t="shared" si="0"/>
        <v>5</v>
      </c>
      <c r="F7" s="58">
        <f t="shared" si="0"/>
        <v>6</v>
      </c>
      <c r="G7" s="58">
        <f t="shared" si="0"/>
        <v>7</v>
      </c>
      <c r="H7" s="58">
        <f t="shared" si="0"/>
        <v>8</v>
      </c>
      <c r="I7" s="58">
        <f t="shared" si="0"/>
        <v>9</v>
      </c>
      <c r="J7" s="58">
        <f t="shared" si="0"/>
        <v>10</v>
      </c>
      <c r="K7" s="58">
        <f t="shared" si="0"/>
        <v>11</v>
      </c>
      <c r="L7" s="58">
        <f t="shared" si="0"/>
        <v>12</v>
      </c>
      <c r="M7" s="58">
        <f t="shared" si="0"/>
        <v>13</v>
      </c>
      <c r="N7" s="58">
        <f t="shared" si="0"/>
        <v>14</v>
      </c>
      <c r="O7" s="58">
        <f t="shared" si="0"/>
        <v>15</v>
      </c>
      <c r="P7" s="58">
        <f t="shared" si="0"/>
        <v>16</v>
      </c>
      <c r="Q7" s="58">
        <f t="shared" si="0"/>
        <v>17</v>
      </c>
      <c r="R7" s="58">
        <f t="shared" si="0"/>
        <v>18</v>
      </c>
      <c r="S7" s="58">
        <f t="shared" si="0"/>
        <v>19</v>
      </c>
      <c r="T7" s="58">
        <f t="shared" si="0"/>
        <v>20</v>
      </c>
      <c r="U7" s="58">
        <f t="shared" si="0"/>
        <v>21</v>
      </c>
      <c r="V7" s="58">
        <f t="shared" si="0"/>
        <v>22</v>
      </c>
      <c r="W7" s="58">
        <f t="shared" si="0"/>
        <v>23</v>
      </c>
      <c r="X7" s="58">
        <f t="shared" si="0"/>
        <v>24</v>
      </c>
      <c r="Y7" s="58">
        <f t="shared" si="0"/>
        <v>25</v>
      </c>
    </row>
    <row r="8" spans="1:25" ht="90" customHeight="1" x14ac:dyDescent="0.35">
      <c r="A8" s="59">
        <v>1</v>
      </c>
      <c r="B8" s="58" t="s">
        <v>96</v>
      </c>
      <c r="C8" s="56"/>
      <c r="D8" s="58"/>
      <c r="E8" s="60">
        <v>0</v>
      </c>
      <c r="F8" s="60">
        <v>0</v>
      </c>
      <c r="G8" s="60">
        <v>137.149</v>
      </c>
      <c r="H8" s="60">
        <v>288.59399999999999</v>
      </c>
      <c r="I8" s="60">
        <v>326.142</v>
      </c>
      <c r="J8" s="60">
        <v>312.72699999999998</v>
      </c>
      <c r="K8" s="61">
        <f>E8+F8+G8+H8+I8+J8</f>
        <v>1064.6120000000001</v>
      </c>
      <c r="L8" s="62">
        <v>342.04199999999997</v>
      </c>
      <c r="M8" s="62">
        <v>332.495</v>
      </c>
      <c r="N8" s="63">
        <v>303.66300000000001</v>
      </c>
      <c r="O8" s="62">
        <v>341.89600000000002</v>
      </c>
      <c r="P8" s="62">
        <v>275.94099999999997</v>
      </c>
      <c r="Q8" s="62">
        <v>150.16499999999999</v>
      </c>
      <c r="R8" s="64">
        <f>SUM(L8:Q8)</f>
        <v>1746.202</v>
      </c>
      <c r="S8" s="65">
        <f>E8+F8+G8+I8+H8+J8+L8+M8+N8+O8+P8+Q8</f>
        <v>2810.8139999999999</v>
      </c>
      <c r="T8" s="66">
        <v>4100</v>
      </c>
      <c r="U8" s="67">
        <f>(S8-T8)/T8</f>
        <v>-0.31443560975609758</v>
      </c>
      <c r="V8" s="114" t="s">
        <v>110</v>
      </c>
      <c r="W8" s="119" t="s">
        <v>100</v>
      </c>
      <c r="X8" s="94"/>
      <c r="Y8" s="114" t="s">
        <v>99</v>
      </c>
    </row>
    <row r="9" spans="1:25" ht="69.75" x14ac:dyDescent="0.35">
      <c r="A9" s="59">
        <v>2</v>
      </c>
      <c r="B9" s="58" t="s">
        <v>94</v>
      </c>
      <c r="C9" s="56"/>
      <c r="D9" s="58"/>
      <c r="E9" s="60">
        <v>0</v>
      </c>
      <c r="F9" s="60">
        <v>0</v>
      </c>
      <c r="G9" s="60">
        <v>54.588000000000001</v>
      </c>
      <c r="H9" s="60">
        <v>99.623999999999995</v>
      </c>
      <c r="I9" s="60">
        <v>109.116</v>
      </c>
      <c r="J9" s="60">
        <v>225.50399999999999</v>
      </c>
      <c r="K9" s="61">
        <f>E9+F9+G9+H9+I9+J9</f>
        <v>488.83199999999999</v>
      </c>
      <c r="L9" s="62">
        <v>112.059</v>
      </c>
      <c r="M9" s="62">
        <v>284.42899999999997</v>
      </c>
      <c r="N9" s="63">
        <v>114.15</v>
      </c>
      <c r="O9" s="63">
        <v>110.063</v>
      </c>
      <c r="P9" s="63">
        <v>78.061999999999998</v>
      </c>
      <c r="Q9" s="63">
        <v>36.061</v>
      </c>
      <c r="R9" s="60">
        <f t="shared" ref="R9" si="1">SUM(L9:Q9)</f>
        <v>734.82399999999996</v>
      </c>
      <c r="S9" s="65">
        <f>E9+F9+G9+I9+H9+J9+L9+M9+N9+O9+P9+Q9</f>
        <v>1223.6559999999997</v>
      </c>
      <c r="T9" s="66">
        <v>2350</v>
      </c>
      <c r="U9" s="67">
        <f>(S9-T9)/T9</f>
        <v>-0.47929531914893631</v>
      </c>
      <c r="V9" s="115"/>
      <c r="W9" s="120"/>
      <c r="X9" s="94"/>
      <c r="Y9" s="115"/>
    </row>
    <row r="10" spans="1:25" s="47" customFormat="1" ht="78" customHeight="1" x14ac:dyDescent="0.35">
      <c r="A10" s="59">
        <v>3</v>
      </c>
      <c r="B10" s="58" t="s">
        <v>97</v>
      </c>
      <c r="C10" s="56"/>
      <c r="D10" s="58"/>
      <c r="E10" s="60">
        <v>0</v>
      </c>
      <c r="F10" s="60">
        <v>0</v>
      </c>
      <c r="G10" s="60">
        <v>21.513000000000002</v>
      </c>
      <c r="H10" s="60">
        <v>25.879000000000001</v>
      </c>
      <c r="I10" s="60">
        <v>18.814</v>
      </c>
      <c r="J10" s="60">
        <v>16.312000000000001</v>
      </c>
      <c r="K10" s="61">
        <f t="shared" ref="K10:K14" si="2">E10+F10+G10+H10+I10+J10</f>
        <v>82.518000000000001</v>
      </c>
      <c r="L10" s="62">
        <v>20.201000000000001</v>
      </c>
      <c r="M10" s="62">
        <v>17.602</v>
      </c>
      <c r="N10" s="63">
        <v>27.271000000000001</v>
      </c>
      <c r="O10" s="63">
        <v>30.818999999999999</v>
      </c>
      <c r="P10" s="63">
        <v>43.796999999999997</v>
      </c>
      <c r="Q10" s="63">
        <v>52.478999999999999</v>
      </c>
      <c r="R10" s="64">
        <f t="shared" ref="R10:R13" si="3">SUM(L10:Q10)</f>
        <v>192.16899999999998</v>
      </c>
      <c r="S10" s="65">
        <f>E10+F10+G10+I10+H10+J10+L10+M10+N10+O10+P10+Q10</f>
        <v>274.68699999999995</v>
      </c>
      <c r="T10" s="66">
        <v>394</v>
      </c>
      <c r="U10" s="67">
        <f>(S10-T10)/T10</f>
        <v>-0.30282487309644679</v>
      </c>
      <c r="V10" s="115"/>
      <c r="W10" s="120"/>
      <c r="X10" s="95"/>
      <c r="Y10" s="115"/>
    </row>
    <row r="11" spans="1:25" s="47" customFormat="1" ht="80.25" customHeight="1" x14ac:dyDescent="0.35">
      <c r="A11" s="59">
        <v>4</v>
      </c>
      <c r="B11" s="58" t="s">
        <v>98</v>
      </c>
      <c r="C11" s="56"/>
      <c r="D11" s="58"/>
      <c r="E11" s="60">
        <v>0</v>
      </c>
      <c r="F11" s="60">
        <v>0</v>
      </c>
      <c r="G11" s="60">
        <v>0.75700000000000001</v>
      </c>
      <c r="H11" s="60">
        <v>1.7310000000000001</v>
      </c>
      <c r="I11" s="60">
        <v>1.7769999999999999</v>
      </c>
      <c r="J11" s="60">
        <v>1.5660000000000001</v>
      </c>
      <c r="K11" s="61">
        <f t="shared" si="2"/>
        <v>5.8309999999999995</v>
      </c>
      <c r="L11" s="62">
        <v>1.2230000000000001</v>
      </c>
      <c r="M11" s="62">
        <v>1.1040000000000001</v>
      </c>
      <c r="N11" s="63">
        <v>1.2589999999999999</v>
      </c>
      <c r="O11" s="63">
        <v>1.2330000000000001</v>
      </c>
      <c r="P11" s="63">
        <v>1.5680000000000001</v>
      </c>
      <c r="Q11" s="63">
        <v>1.1759999999999999</v>
      </c>
      <c r="R11" s="60">
        <f t="shared" si="3"/>
        <v>7.5630000000000006</v>
      </c>
      <c r="S11" s="65">
        <f t="shared" ref="S11:S14" si="4">E11+F11+G11+I11+H11+J11+L11+M11+N11+O11+P11+Q11</f>
        <v>13.394</v>
      </c>
      <c r="T11" s="66">
        <v>84</v>
      </c>
      <c r="U11" s="67">
        <f>(S11-T11)/T11</f>
        <v>-0.84054761904761899</v>
      </c>
      <c r="V11" s="115"/>
      <c r="W11" s="120"/>
      <c r="X11" s="95"/>
      <c r="Y11" s="115"/>
    </row>
    <row r="12" spans="1:25" ht="98.25" customHeight="1" x14ac:dyDescent="0.35">
      <c r="A12" s="59">
        <v>5</v>
      </c>
      <c r="B12" s="58" t="s">
        <v>95</v>
      </c>
      <c r="C12" s="56"/>
      <c r="D12" s="58"/>
      <c r="E12" s="60">
        <v>0</v>
      </c>
      <c r="F12" s="60">
        <v>0</v>
      </c>
      <c r="G12" s="60">
        <v>3.6739999999999999</v>
      </c>
      <c r="H12" s="60">
        <v>5</v>
      </c>
      <c r="I12" s="60">
        <v>2.8</v>
      </c>
      <c r="J12" s="60">
        <v>2.2999999999999998</v>
      </c>
      <c r="K12" s="61">
        <f t="shared" si="2"/>
        <v>13.774000000000001</v>
      </c>
      <c r="L12" s="62">
        <v>2.5</v>
      </c>
      <c r="M12" s="62">
        <v>2.7</v>
      </c>
      <c r="N12" s="63">
        <v>2.1</v>
      </c>
      <c r="O12" s="63">
        <v>4.05</v>
      </c>
      <c r="P12" s="63">
        <v>7.8</v>
      </c>
      <c r="Q12" s="63">
        <v>8.75</v>
      </c>
      <c r="R12" s="64">
        <f t="shared" si="3"/>
        <v>27.900000000000002</v>
      </c>
      <c r="S12" s="65">
        <f t="shared" si="4"/>
        <v>41.673999999999999</v>
      </c>
      <c r="T12" s="66">
        <v>72</v>
      </c>
      <c r="U12" s="67">
        <f>(S12-T12)/T12</f>
        <v>-0.42119444444444443</v>
      </c>
      <c r="V12" s="116"/>
      <c r="W12" s="120"/>
      <c r="X12" s="84"/>
      <c r="Y12" s="116"/>
    </row>
    <row r="13" spans="1:25" ht="186" customHeight="1" x14ac:dyDescent="0.35">
      <c r="A13" s="59"/>
      <c r="B13" s="58"/>
      <c r="C13" s="56" t="s">
        <v>103</v>
      </c>
      <c r="D13" s="58"/>
      <c r="E13" s="60">
        <v>0</v>
      </c>
      <c r="F13" s="60">
        <v>0</v>
      </c>
      <c r="G13" s="60">
        <v>582.48</v>
      </c>
      <c r="H13" s="60">
        <v>938.952</v>
      </c>
      <c r="I13" s="60">
        <v>994.53599999999994</v>
      </c>
      <c r="J13" s="60">
        <v>1034.424</v>
      </c>
      <c r="K13" s="61">
        <f t="shared" si="2"/>
        <v>3550.3919999999998</v>
      </c>
      <c r="L13" s="62">
        <v>1268.856</v>
      </c>
      <c r="M13" s="68">
        <v>1289.664</v>
      </c>
      <c r="N13" s="69">
        <v>1098.4680000000001</v>
      </c>
      <c r="O13" s="69">
        <v>1059.7860000000001</v>
      </c>
      <c r="P13" s="69">
        <v>1070.4780000000001</v>
      </c>
      <c r="Q13" s="69">
        <v>1151.2260000000001</v>
      </c>
      <c r="R13" s="64">
        <f t="shared" si="3"/>
        <v>6938.478000000001</v>
      </c>
      <c r="S13" s="65">
        <f t="shared" si="4"/>
        <v>10488.87</v>
      </c>
      <c r="T13" s="70">
        <v>15000</v>
      </c>
      <c r="U13" s="67">
        <f t="shared" ref="U13" si="5">(S13-T13)/T13</f>
        <v>-0.30074199999999995</v>
      </c>
      <c r="V13" s="71" t="s">
        <v>110</v>
      </c>
      <c r="W13" s="121"/>
      <c r="X13" s="84"/>
      <c r="Y13" s="84"/>
    </row>
    <row r="14" spans="1:25" ht="102.75" customHeight="1" x14ac:dyDescent="0.35">
      <c r="A14" s="59"/>
      <c r="B14" s="58" t="s">
        <v>101</v>
      </c>
      <c r="C14" s="56" t="s">
        <v>93</v>
      </c>
      <c r="D14" s="58"/>
      <c r="E14" s="60">
        <v>0</v>
      </c>
      <c r="F14" s="60">
        <v>0</v>
      </c>
      <c r="G14" s="60">
        <v>3061.6669999999999</v>
      </c>
      <c r="H14" s="60">
        <v>2721.308</v>
      </c>
      <c r="I14" s="60">
        <v>2514</v>
      </c>
      <c r="J14" s="60">
        <v>2297.529</v>
      </c>
      <c r="K14" s="61">
        <f t="shared" si="2"/>
        <v>10594.504000000001</v>
      </c>
      <c r="L14" s="62">
        <v>2246.6170000000002</v>
      </c>
      <c r="M14" s="68">
        <v>2345.7339999999999</v>
      </c>
      <c r="N14" s="69">
        <v>2246.1379999999999</v>
      </c>
      <c r="O14" s="69">
        <v>2555.9549999999999</v>
      </c>
      <c r="P14" s="69">
        <v>2701.1120000000001</v>
      </c>
      <c r="Q14" s="69">
        <v>3044.8150000000001</v>
      </c>
      <c r="R14" s="60">
        <f>SUM(L14:Q14)</f>
        <v>15140.371000000001</v>
      </c>
      <c r="S14" s="65">
        <f t="shared" si="4"/>
        <v>25734.874999999996</v>
      </c>
      <c r="T14" s="72">
        <v>23296</v>
      </c>
      <c r="U14" s="67">
        <f t="shared" ref="U14" si="6">(S14-T14)/T14</f>
        <v>0.10469071943681303</v>
      </c>
      <c r="V14" s="73" t="s">
        <v>102</v>
      </c>
      <c r="W14" s="96"/>
      <c r="X14" s="84"/>
      <c r="Y14" s="84"/>
    </row>
    <row r="15" spans="1:25" ht="22.5" x14ac:dyDescent="0.3">
      <c r="A15" s="74"/>
      <c r="B15" s="74"/>
      <c r="C15" s="74"/>
      <c r="D15" s="74"/>
      <c r="E15" s="75"/>
      <c r="F15" s="75"/>
      <c r="G15" s="75"/>
      <c r="H15" s="75"/>
      <c r="I15" s="75"/>
      <c r="J15" s="75"/>
      <c r="K15" s="76"/>
      <c r="L15" s="75"/>
      <c r="M15" s="75"/>
      <c r="N15" s="75"/>
      <c r="O15" s="75"/>
      <c r="P15" s="75"/>
      <c r="Q15" s="75"/>
      <c r="R15" s="76"/>
      <c r="S15" s="76"/>
      <c r="T15" s="76"/>
      <c r="U15" s="76"/>
      <c r="V15" s="76"/>
      <c r="W15" s="76"/>
      <c r="X15" s="76"/>
      <c r="Y15" s="76"/>
    </row>
    <row r="16" spans="1:25" ht="74.25" customHeight="1" x14ac:dyDescent="0.35">
      <c r="A16" s="77" t="s">
        <v>50</v>
      </c>
      <c r="B16" s="78" t="s">
        <v>63</v>
      </c>
      <c r="C16" s="79"/>
      <c r="D16" s="80"/>
      <c r="E16" s="81">
        <f>E17+E18</f>
        <v>0</v>
      </c>
      <c r="F16" s="81">
        <f t="shared" ref="F16:J16" si="7">F17+F18</f>
        <v>0</v>
      </c>
      <c r="G16" s="81">
        <f t="shared" si="7"/>
        <v>800.16100000000006</v>
      </c>
      <c r="H16" s="81">
        <f t="shared" si="7"/>
        <v>1359.78</v>
      </c>
      <c r="I16" s="81">
        <f t="shared" si="7"/>
        <v>1453.1849999999999</v>
      </c>
      <c r="J16" s="81">
        <f t="shared" si="7"/>
        <v>1592.8330000000001</v>
      </c>
      <c r="K16" s="61">
        <f t="shared" ref="K16" si="8">E16+F16+G16+H16+I16+J16</f>
        <v>5205.9589999999998</v>
      </c>
      <c r="L16" s="82">
        <f t="shared" ref="L16:Q16" si="9">L17+L18</f>
        <v>1746.8810000000001</v>
      </c>
      <c r="M16" s="82">
        <f t="shared" si="9"/>
        <v>1927.9940000000001</v>
      </c>
      <c r="N16" s="82">
        <f t="shared" si="9"/>
        <v>1546.9110000000001</v>
      </c>
      <c r="O16" s="82">
        <f t="shared" si="9"/>
        <v>1547.8470000000002</v>
      </c>
      <c r="P16" s="82">
        <f t="shared" si="9"/>
        <v>1477.646</v>
      </c>
      <c r="Q16" s="82">
        <f t="shared" si="9"/>
        <v>1399.857</v>
      </c>
      <c r="R16" s="81">
        <f t="shared" ref="R16" si="10">R17+R21</f>
        <v>9647.1360000000004</v>
      </c>
      <c r="S16" s="65">
        <f>S17+S21</f>
        <v>14853.095000000001</v>
      </c>
      <c r="T16" s="81">
        <f>T17+T21</f>
        <v>22000</v>
      </c>
      <c r="U16" s="83">
        <f t="shared" ref="U16:U21" si="11">(S16-T16)/T16</f>
        <v>-0.32485931818181812</v>
      </c>
      <c r="V16" s="84"/>
      <c r="W16" s="97"/>
      <c r="X16" s="84"/>
      <c r="Y16" s="84"/>
    </row>
    <row r="17" spans="1:25" ht="59.25" customHeight="1" x14ac:dyDescent="0.35">
      <c r="A17" s="77" t="s">
        <v>65</v>
      </c>
      <c r="B17" s="85" t="s">
        <v>92</v>
      </c>
      <c r="C17" s="79"/>
      <c r="D17" s="80"/>
      <c r="E17" s="86">
        <f>E8+E9+E10+E11+E12</f>
        <v>0</v>
      </c>
      <c r="F17" s="86">
        <f t="shared" ref="F17:J17" si="12">F8+F9+F10+F11+F12</f>
        <v>0</v>
      </c>
      <c r="G17" s="86">
        <f t="shared" si="12"/>
        <v>217.68100000000001</v>
      </c>
      <c r="H17" s="86">
        <f t="shared" si="12"/>
        <v>420.82799999999997</v>
      </c>
      <c r="I17" s="86">
        <f t="shared" si="12"/>
        <v>458.649</v>
      </c>
      <c r="J17" s="86">
        <f t="shared" si="12"/>
        <v>558.40899999999999</v>
      </c>
      <c r="K17" s="61">
        <f t="shared" ref="K17:K21" si="13">E17+F17+G17+H17+I17+J17</f>
        <v>1655.567</v>
      </c>
      <c r="L17" s="86">
        <f t="shared" ref="L17:Q17" si="14">L8+L9+L10+L11+L12</f>
        <v>478.02500000000003</v>
      </c>
      <c r="M17" s="86">
        <f t="shared" si="14"/>
        <v>638.33000000000004</v>
      </c>
      <c r="N17" s="86">
        <f t="shared" si="14"/>
        <v>448.44300000000004</v>
      </c>
      <c r="O17" s="86">
        <f t="shared" si="14"/>
        <v>488.06100000000004</v>
      </c>
      <c r="P17" s="86">
        <f t="shared" si="14"/>
        <v>407.16799999999995</v>
      </c>
      <c r="Q17" s="86">
        <f t="shared" si="14"/>
        <v>248.63099999999997</v>
      </c>
      <c r="R17" s="87">
        <f t="shared" ref="R17:R21" si="15">SUM(L17:Q17)</f>
        <v>2708.6579999999999</v>
      </c>
      <c r="S17" s="65">
        <f>S8+S9+S10+S11+S12</f>
        <v>4364.2249999999995</v>
      </c>
      <c r="T17" s="60">
        <f>T8+T9+T10+T11+T12</f>
        <v>7000</v>
      </c>
      <c r="U17" s="83">
        <f t="shared" si="11"/>
        <v>-0.3765392857142858</v>
      </c>
      <c r="V17" s="84"/>
      <c r="W17" s="97"/>
      <c r="X17" s="84"/>
      <c r="Y17" s="84"/>
    </row>
    <row r="18" spans="1:25" ht="45" customHeight="1" x14ac:dyDescent="0.35">
      <c r="A18" s="88" t="s">
        <v>66</v>
      </c>
      <c r="B18" s="85" t="s">
        <v>64</v>
      </c>
      <c r="C18" s="80"/>
      <c r="D18" s="80"/>
      <c r="E18" s="86">
        <f>E21</f>
        <v>0</v>
      </c>
      <c r="F18" s="86">
        <f t="shared" ref="F18:J18" si="16">F21</f>
        <v>0</v>
      </c>
      <c r="G18" s="86">
        <f t="shared" si="16"/>
        <v>582.48</v>
      </c>
      <c r="H18" s="86">
        <f t="shared" si="16"/>
        <v>938.952</v>
      </c>
      <c r="I18" s="86">
        <f t="shared" si="16"/>
        <v>994.53599999999994</v>
      </c>
      <c r="J18" s="86">
        <f t="shared" si="16"/>
        <v>1034.424</v>
      </c>
      <c r="K18" s="61">
        <f t="shared" si="13"/>
        <v>3550.3919999999998</v>
      </c>
      <c r="L18" s="86">
        <f t="shared" ref="L18:Q18" si="17">L21</f>
        <v>1268.856</v>
      </c>
      <c r="M18" s="86">
        <f t="shared" si="17"/>
        <v>1289.664</v>
      </c>
      <c r="N18" s="86">
        <f t="shared" si="17"/>
        <v>1098.4680000000001</v>
      </c>
      <c r="O18" s="86">
        <f t="shared" si="17"/>
        <v>1059.7860000000001</v>
      </c>
      <c r="P18" s="86">
        <f t="shared" si="17"/>
        <v>1070.4780000000001</v>
      </c>
      <c r="Q18" s="86">
        <f t="shared" si="17"/>
        <v>1151.2260000000001</v>
      </c>
      <c r="R18" s="87">
        <f t="shared" si="15"/>
        <v>6938.478000000001</v>
      </c>
      <c r="S18" s="65">
        <f>S21</f>
        <v>10488.87</v>
      </c>
      <c r="T18" s="60">
        <f>T21</f>
        <v>15000</v>
      </c>
      <c r="U18" s="83">
        <f t="shared" si="11"/>
        <v>-0.30074199999999995</v>
      </c>
      <c r="V18" s="84"/>
      <c r="W18" s="97"/>
      <c r="X18" s="84"/>
      <c r="Y18" s="84"/>
    </row>
    <row r="19" spans="1:25" ht="45" customHeight="1" x14ac:dyDescent="0.35">
      <c r="A19" s="88" t="s">
        <v>67</v>
      </c>
      <c r="B19" s="89" t="s">
        <v>71</v>
      </c>
      <c r="C19" s="80"/>
      <c r="D19" s="80"/>
      <c r="E19" s="90"/>
      <c r="F19" s="90"/>
      <c r="G19" s="90"/>
      <c r="H19" s="90"/>
      <c r="I19" s="90"/>
      <c r="J19" s="90"/>
      <c r="K19" s="61">
        <f t="shared" si="13"/>
        <v>0</v>
      </c>
      <c r="L19" s="90"/>
      <c r="M19" s="90"/>
      <c r="N19" s="90"/>
      <c r="O19" s="90">
        <v>0</v>
      </c>
      <c r="P19" s="90">
        <v>0</v>
      </c>
      <c r="Q19" s="90">
        <v>0</v>
      </c>
      <c r="R19" s="64">
        <f t="shared" si="15"/>
        <v>0</v>
      </c>
      <c r="S19" s="65">
        <f t="shared" ref="S19:S20" si="18">E19+F19+G19+I19+H19+J19+L19+M19+N19+O19+P19+Q19</f>
        <v>0</v>
      </c>
      <c r="T19" s="60">
        <v>0</v>
      </c>
      <c r="U19" s="91"/>
      <c r="V19" s="84"/>
      <c r="W19" s="97"/>
      <c r="X19" s="84"/>
      <c r="Y19" s="84"/>
    </row>
    <row r="20" spans="1:25" ht="50.25" customHeight="1" x14ac:dyDescent="0.35">
      <c r="A20" s="88" t="s">
        <v>68</v>
      </c>
      <c r="B20" s="89" t="s">
        <v>70</v>
      </c>
      <c r="C20" s="80"/>
      <c r="D20" s="80"/>
      <c r="E20" s="90"/>
      <c r="F20" s="90"/>
      <c r="G20" s="90"/>
      <c r="H20" s="90"/>
      <c r="I20" s="90"/>
      <c r="J20" s="90"/>
      <c r="K20" s="61">
        <f t="shared" si="13"/>
        <v>0</v>
      </c>
      <c r="L20" s="90"/>
      <c r="M20" s="90"/>
      <c r="N20" s="90"/>
      <c r="O20" s="90">
        <v>0</v>
      </c>
      <c r="P20" s="90">
        <v>0</v>
      </c>
      <c r="Q20" s="90">
        <v>0</v>
      </c>
      <c r="R20" s="64">
        <f t="shared" si="15"/>
        <v>0</v>
      </c>
      <c r="S20" s="65">
        <f t="shared" si="18"/>
        <v>0</v>
      </c>
      <c r="T20" s="60">
        <v>0</v>
      </c>
      <c r="U20" s="91"/>
      <c r="V20" s="84"/>
      <c r="W20" s="97"/>
      <c r="X20" s="84"/>
      <c r="Y20" s="84"/>
    </row>
    <row r="21" spans="1:25" ht="58.5" customHeight="1" x14ac:dyDescent="0.35">
      <c r="A21" s="88" t="s">
        <v>69</v>
      </c>
      <c r="B21" s="56" t="s">
        <v>103</v>
      </c>
      <c r="C21" s="80"/>
      <c r="D21" s="80"/>
      <c r="E21" s="62">
        <v>0</v>
      </c>
      <c r="F21" s="62">
        <v>0</v>
      </c>
      <c r="G21" s="62">
        <v>582.48</v>
      </c>
      <c r="H21" s="62">
        <v>938.952</v>
      </c>
      <c r="I21" s="62">
        <v>994.53599999999994</v>
      </c>
      <c r="J21" s="62">
        <v>1034.424</v>
      </c>
      <c r="K21" s="61">
        <f t="shared" si="13"/>
        <v>3550.3919999999998</v>
      </c>
      <c r="L21" s="62">
        <v>1268.856</v>
      </c>
      <c r="M21" s="68">
        <v>1289.664</v>
      </c>
      <c r="N21" s="69">
        <v>1098.4680000000001</v>
      </c>
      <c r="O21" s="69">
        <v>1059.7860000000001</v>
      </c>
      <c r="P21" s="69">
        <v>1070.4780000000001</v>
      </c>
      <c r="Q21" s="69">
        <v>1151.2260000000001</v>
      </c>
      <c r="R21" s="87">
        <f t="shared" si="15"/>
        <v>6938.478000000001</v>
      </c>
      <c r="S21" s="65">
        <f>S13</f>
        <v>10488.87</v>
      </c>
      <c r="T21" s="60">
        <f>T13</f>
        <v>15000</v>
      </c>
      <c r="U21" s="92">
        <f t="shared" si="11"/>
        <v>-0.30074199999999995</v>
      </c>
      <c r="V21" s="84"/>
      <c r="W21" s="97"/>
      <c r="X21" s="84"/>
      <c r="Y21" s="84"/>
    </row>
    <row r="22" spans="1:25" ht="66.75" customHeight="1" x14ac:dyDescent="0.25"/>
    <row r="26" spans="1:25" ht="23.25" x14ac:dyDescent="0.35"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</row>
    <row r="27" spans="1:25" ht="23.25" x14ac:dyDescent="0.35"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</row>
    <row r="28" spans="1:25" ht="23.25" x14ac:dyDescent="0.35"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</row>
    <row r="29" spans="1:25" ht="23.25" x14ac:dyDescent="0.35"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</row>
    <row r="30" spans="1:25" ht="23.25" x14ac:dyDescent="0.35"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</row>
    <row r="31" spans="1:25" ht="23.25" x14ac:dyDescent="0.35"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</row>
    <row r="32" spans="1:25" ht="23.25" x14ac:dyDescent="0.35"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</row>
    <row r="33" spans="5:19" ht="23.25" x14ac:dyDescent="0.35"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</row>
    <row r="34" spans="5:19" ht="23.25" x14ac:dyDescent="0.35"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</row>
    <row r="35" spans="5:19" ht="23.25" x14ac:dyDescent="0.35"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</row>
    <row r="36" spans="5:19" ht="23.25" x14ac:dyDescent="0.35"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</row>
  </sheetData>
  <mergeCells count="9">
    <mergeCell ref="A2:V2"/>
    <mergeCell ref="W8:W13"/>
    <mergeCell ref="A3:U3"/>
    <mergeCell ref="V8:V12"/>
    <mergeCell ref="E26:S26"/>
    <mergeCell ref="E35:S35"/>
    <mergeCell ref="E36:S36"/>
    <mergeCell ref="Y8:Y12"/>
    <mergeCell ref="E4:U4"/>
  </mergeCells>
  <pageMargins left="0.25" right="0.25" top="0.75" bottom="0.75" header="0.3" footer="0.3"/>
  <pageSetup paperSize="9" scale="2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Протел</vt:lpstr>
      <vt:lpstr>Отчет</vt:lpstr>
      <vt:lpstr>Отчет!Область_печати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Naperova</dc:creator>
  <cp:lastModifiedBy>11_210_10</cp:lastModifiedBy>
  <cp:lastPrinted>2019-04-22T14:55:56Z</cp:lastPrinted>
  <dcterms:created xsi:type="dcterms:W3CDTF">2015-04-25T06:42:51Z</dcterms:created>
  <dcterms:modified xsi:type="dcterms:W3CDTF">2019-05-22T11:59:40Z</dcterms:modified>
</cp:coreProperties>
</file>